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https://admor-my.sharepoint.com/personal/tony_admorbusiness_com/Documents/A1 Admor/A1 Admor Clients/Tourism NI/Level 2 workshops/"/>
    </mc:Choice>
  </mc:AlternateContent>
  <xr:revisionPtr revIDLastSave="223" documentId="8_{2978760C-EA43-4B33-8CC9-931B13320D1C}" xr6:coauthVersionLast="45" xr6:coauthVersionMax="45" xr10:uidLastSave="{9D93454A-4116-416E-97BA-D37E7EFE2E40}"/>
  <bookViews>
    <workbookView xWindow="-120" yWindow="-120" windowWidth="29040" windowHeight="15840" xr2:uid="{00000000-000D-0000-FFFF-FFFF00000000}"/>
  </bookViews>
  <sheets>
    <sheet name="Tour Pricing" sheetId="2" r:id="rId1"/>
    <sheet name="Indirect Cost" sheetId="3" r:id="rId2"/>
    <sheet name="Restaurant Pricing" sheetId="4" r:id="rId3"/>
    <sheet name="Forecasts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6" i="5" l="1"/>
  <c r="L26" i="5"/>
  <c r="K26" i="5"/>
  <c r="J26" i="5"/>
  <c r="I26" i="5"/>
  <c r="H26" i="5"/>
  <c r="G26" i="5"/>
  <c r="F26" i="5"/>
  <c r="E26" i="5"/>
  <c r="D26" i="5"/>
  <c r="C26" i="5"/>
  <c r="B26" i="5"/>
  <c r="M25" i="5"/>
  <c r="L25" i="5"/>
  <c r="K25" i="5"/>
  <c r="J25" i="5"/>
  <c r="I25" i="5"/>
  <c r="H25" i="5"/>
  <c r="G25" i="5"/>
  <c r="F25" i="5"/>
  <c r="E25" i="5"/>
  <c r="D25" i="5"/>
  <c r="C25" i="5"/>
  <c r="B25" i="5"/>
  <c r="M24" i="5"/>
  <c r="L24" i="5"/>
  <c r="K24" i="5"/>
  <c r="J24" i="5"/>
  <c r="I24" i="5"/>
  <c r="H24" i="5"/>
  <c r="G24" i="5"/>
  <c r="F24" i="5"/>
  <c r="E24" i="5"/>
  <c r="D24" i="5"/>
  <c r="C24" i="5"/>
  <c r="B24" i="5"/>
  <c r="M23" i="5"/>
  <c r="L23" i="5"/>
  <c r="K23" i="5"/>
  <c r="J23" i="5"/>
  <c r="I23" i="5"/>
  <c r="H23" i="5"/>
  <c r="G23" i="5"/>
  <c r="F23" i="5"/>
  <c r="E23" i="5"/>
  <c r="D23" i="5"/>
  <c r="C23" i="5"/>
  <c r="B23" i="5"/>
  <c r="M22" i="5"/>
  <c r="L22" i="5"/>
  <c r="K22" i="5"/>
  <c r="J22" i="5"/>
  <c r="I22" i="5"/>
  <c r="H22" i="5"/>
  <c r="G22" i="5"/>
  <c r="F22" i="5"/>
  <c r="E22" i="5"/>
  <c r="D22" i="5"/>
  <c r="C22" i="5"/>
  <c r="B22" i="5"/>
  <c r="M18" i="5"/>
  <c r="L18" i="5"/>
  <c r="K18" i="5"/>
  <c r="J18" i="5"/>
  <c r="I18" i="5"/>
  <c r="H18" i="5"/>
  <c r="G18" i="5"/>
  <c r="F18" i="5"/>
  <c r="E18" i="5"/>
  <c r="D18" i="5"/>
  <c r="C18" i="5"/>
  <c r="B18" i="5"/>
  <c r="N17" i="5"/>
  <c r="A17" i="5"/>
  <c r="A26" i="5" s="1"/>
  <c r="N16" i="5"/>
  <c r="A16" i="5"/>
  <c r="A25" i="5" s="1"/>
  <c r="N15" i="5"/>
  <c r="A15" i="5"/>
  <c r="A24" i="5" s="1"/>
  <c r="N14" i="5"/>
  <c r="A14" i="5"/>
  <c r="A23" i="5" s="1"/>
  <c r="N13" i="5"/>
  <c r="A13" i="5"/>
  <c r="A22" i="5" s="1"/>
  <c r="F27" i="5" l="1"/>
  <c r="E27" i="5"/>
  <c r="N26" i="5"/>
  <c r="B27" i="5"/>
  <c r="M27" i="5"/>
  <c r="N25" i="5"/>
  <c r="N24" i="5"/>
  <c r="N23" i="5"/>
  <c r="N22" i="5"/>
  <c r="K27" i="5"/>
  <c r="G27" i="5"/>
  <c r="I27" i="5"/>
  <c r="J27" i="5"/>
  <c r="N18" i="5"/>
  <c r="D27" i="5"/>
  <c r="L27" i="5"/>
  <c r="H27" i="5"/>
  <c r="C27" i="5"/>
  <c r="N27" i="5" l="1"/>
  <c r="D17" i="2" l="1"/>
  <c r="C17" i="2"/>
  <c r="C11" i="2"/>
  <c r="D11" i="2"/>
  <c r="D34" i="4" l="1"/>
  <c r="D36" i="4" s="1"/>
  <c r="C34" i="4"/>
  <c r="C36" i="4" s="1"/>
  <c r="C39" i="4" l="1"/>
  <c r="C41" i="4"/>
  <c r="D39" i="4"/>
  <c r="D41" i="4"/>
  <c r="F28" i="3" l="1"/>
  <c r="G28" i="3"/>
  <c r="H28" i="3"/>
  <c r="I28" i="3"/>
  <c r="J28" i="3"/>
  <c r="K28" i="3"/>
  <c r="L28" i="3"/>
  <c r="M28" i="3"/>
  <c r="N28" i="3"/>
  <c r="O28" i="3"/>
  <c r="P28" i="3"/>
  <c r="F32" i="3" l="1"/>
  <c r="G32" i="3"/>
  <c r="H32" i="3"/>
  <c r="I32" i="3"/>
  <c r="J32" i="3"/>
  <c r="K32" i="3"/>
  <c r="L32" i="3"/>
  <c r="M32" i="3"/>
  <c r="N32" i="3"/>
  <c r="O32" i="3"/>
  <c r="P32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30" i="3"/>
  <c r="R13" i="3"/>
  <c r="E28" i="3"/>
  <c r="R28" i="3" l="1"/>
  <c r="R32" i="3" s="1"/>
  <c r="E32" i="3"/>
  <c r="D22" i="2"/>
  <c r="C22" i="2"/>
  <c r="R5" i="3"/>
  <c r="D28" i="2" l="1"/>
  <c r="C28" i="2"/>
  <c r="D20" i="2"/>
  <c r="D24" i="2" s="1"/>
  <c r="D23" i="2" l="1"/>
  <c r="D31" i="2"/>
  <c r="C20" i="2" l="1"/>
  <c r="C24" i="2" s="1"/>
  <c r="C31" i="2" s="1"/>
  <c r="F31" i="2" s="1" a="1"/>
  <c r="F31" i="2" s="1"/>
  <c r="C2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Tony</author>
  </authors>
  <commentList>
    <comment ref="C6" authorId="0" shapeId="0" xr:uid="{F7A1F6E4-D235-4DD7-80C6-85210349083A}">
      <text>
        <r>
          <rPr>
            <b/>
            <sz val="9"/>
            <color indexed="81"/>
            <rFont val="Tahoma"/>
            <family val="2"/>
          </rPr>
          <t>Step 1
Define your Services</t>
        </r>
      </text>
    </comment>
    <comment ref="C8" authorId="0" shapeId="0" xr:uid="{EB0E1B03-4277-4614-85A8-CCC938DEFAAA}">
      <text>
        <r>
          <rPr>
            <b/>
            <sz val="9"/>
            <color indexed="81"/>
            <rFont val="Tahoma"/>
            <family val="2"/>
          </rPr>
          <t>Step 4
Set your Price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 xr:uid="{266AE181-1EB6-43A9-AD0D-A655F8A8E502}">
      <text>
        <r>
          <rPr>
            <b/>
            <sz val="9"/>
            <color indexed="81"/>
            <rFont val="Tahoma"/>
            <family val="2"/>
          </rPr>
          <t>Step 2
Identify Direct Costs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8" authorId="0" shapeId="0" xr:uid="{EB99FDC5-77FE-4D8D-B383-D6EDE2362562}">
      <text>
        <r>
          <rPr>
            <b/>
            <sz val="9"/>
            <color indexed="81"/>
            <rFont val="Tahoma"/>
            <family val="2"/>
          </rPr>
          <t>Step 3
Work out your time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1" authorId="0" shapeId="0" xr:uid="{3AEA8293-D926-4361-BF49-4FD2750937C5}">
      <text>
        <r>
          <rPr>
            <b/>
            <sz val="9"/>
            <color indexed="81"/>
            <rFont val="Tahoma"/>
            <family val="2"/>
          </rPr>
          <t>STEP 5:</t>
        </r>
        <r>
          <rPr>
            <sz val="9"/>
            <color indexed="81"/>
            <rFont val="Tahoma"/>
            <family val="2"/>
          </rPr>
          <t xml:space="preserve">
Review your profit (net income)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tc={2EBDA3ED-2910-4EFB-8CF6-01B0004167A1}</author>
  </authors>
  <commentList>
    <comment ref="D3" authorId="0" shapeId="0" xr:uid="{76FCBBFB-EF60-4C39-89D3-554DC03EE359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Sales refers to the income generated from selling products or services.</t>
        </r>
      </text>
    </comment>
    <comment ref="A5" authorId="1" shapeId="0" xr:uid="{2EBDA3ED-2910-4EFB-8CF6-01B0004167A1}">
      <text>
        <t>[Threaded comment]
Your version of Excel allows you to read this threaded comment; however, any edits to it will get removed if the file is opened in a newer version of Excel. Learn more: https://go.microsoft.com/fwlink/?linkid=870924
Comment:
    Insert the name of each product or service the business sells in cells A5 to A11</t>
      </text>
    </comment>
    <comment ref="B5" authorId="0" shapeId="0" xr:uid="{02407685-CAD0-42DC-96F8-D3BDCC2351EF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Insert the selling price of each of the products or services in cells B4 to B10</t>
        </r>
      </text>
    </comment>
    <comment ref="A8" authorId="0" shapeId="0" xr:uid="{0BB499BF-F653-48FF-A8A4-264C4870306B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Insert the name of each product or service the business sells in cells A4 to A10</t>
        </r>
      </text>
    </comment>
    <comment ref="A9" authorId="0" shapeId="0" xr:uid="{BD3FC6F2-26B1-43D8-AF0F-70AA4B50AE8B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Insert the name of each product or service the business sells in cells A4 to A10</t>
        </r>
      </text>
    </comment>
    <comment ref="B13" authorId="0" shapeId="0" xr:uid="{66AFF7A0-FEAD-452D-8D7B-239133EDD57C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Insert the number of   products or services you project willl be sold each month in the relevant cell. </t>
        </r>
      </text>
    </comment>
    <comment ref="B22" authorId="0" shapeId="0" xr:uid="{E317EFE4-834B-46C2-9671-54EFD0AE8FC7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The cell represents the projected sales of product or service 1 in month 1 (B4xB14 = B25)</t>
        </r>
      </text>
    </comment>
    <comment ref="N22" authorId="0" shapeId="0" xr:uid="{6BB3589C-53CF-4700-BA90-44C1D4FE8623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Cells N 25 to N31 are the total yearly projected sales of each product or service.</t>
        </r>
      </text>
    </comment>
    <comment ref="B27" authorId="0" shapeId="0" xr:uid="{CF25FA41-64E0-4AF2-8C94-EF710478A804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Cells B32 to M32 represents the total projected sales in each month.</t>
        </r>
      </text>
    </comment>
    <comment ref="N27" authorId="0" shapeId="0" xr:uid="{19666EFA-6D91-440B-A815-B5273E43F942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Cell N32 is the total yearly projected sales of the the business.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<sst xmlns="http://schemas.openxmlformats.org/spreadsheetml/2006/main" count="157" uniqueCount="112">
  <si>
    <t>Key Services</t>
  </si>
  <si>
    <t>Other</t>
  </si>
  <si>
    <t>No of persons</t>
  </si>
  <si>
    <t>Price per person</t>
  </si>
  <si>
    <t>Items Purchased</t>
  </si>
  <si>
    <t>Average</t>
  </si>
  <si>
    <t xml:space="preserve">Prep/After time </t>
  </si>
  <si>
    <t>Total Time</t>
  </si>
  <si>
    <t>Direct Costs</t>
  </si>
  <si>
    <t>Entrance fee</t>
  </si>
  <si>
    <t>Travel costs</t>
  </si>
  <si>
    <t>Time of event (hours)</t>
  </si>
  <si>
    <t>Support staff</t>
  </si>
  <si>
    <t>Overall Net Income per hour</t>
  </si>
  <si>
    <t>Contribution to overheads (other indirect costs)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</si>
  <si>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</si>
  <si>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</si>
  <si>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</si>
  <si>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</si>
  <si>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</si>
  <si>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</si>
  <si>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</si>
  <si>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</si>
  <si>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</si>
  <si>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</si>
  <si>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</si>
  <si>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</si>
  <si>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</si>
  <si>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* Or you can use your actual costs</t>
  </si>
  <si>
    <t>Total cost of event</t>
  </si>
  <si>
    <t>Gross Income per group</t>
  </si>
  <si>
    <t>Rent and rates</t>
  </si>
  <si>
    <t>Heat &amp; power</t>
  </si>
  <si>
    <t>Telephone &amp; internet &amp; mobile</t>
  </si>
  <si>
    <t>Vehicle running expenses</t>
  </si>
  <si>
    <t>Advertising and promotion</t>
  </si>
  <si>
    <t>Office supplies and postage</t>
  </si>
  <si>
    <t>Insurance</t>
  </si>
  <si>
    <t>Accountancy and legal fees</t>
  </si>
  <si>
    <t>Staff wages/PAYE</t>
  </si>
  <si>
    <t>Repairs and maintenance</t>
  </si>
  <si>
    <t>Miscellaneous</t>
  </si>
  <si>
    <t>Drawings</t>
  </si>
  <si>
    <t>Total Expenditure</t>
  </si>
  <si>
    <t>Net surplus</t>
  </si>
  <si>
    <t>Booking fees</t>
  </si>
  <si>
    <t>Overheads</t>
  </si>
  <si>
    <t>Gross Profit per Group</t>
  </si>
  <si>
    <t>Mark up per group</t>
  </si>
  <si>
    <t>Indirect Costs</t>
  </si>
  <si>
    <t>Ingredients</t>
  </si>
  <si>
    <t>Cost per item</t>
  </si>
  <si>
    <t>Chicken - breast</t>
  </si>
  <si>
    <t>Fish &amp; Seafood</t>
  </si>
  <si>
    <t>Cod</t>
  </si>
  <si>
    <t>Salmon</t>
  </si>
  <si>
    <t>Bread</t>
  </si>
  <si>
    <t>Wheaten bread</t>
  </si>
  <si>
    <t>Brioche</t>
  </si>
  <si>
    <t>Vegetables</t>
  </si>
  <si>
    <t>Baby boiled potatoes</t>
  </si>
  <si>
    <t>Chunky chips</t>
  </si>
  <si>
    <t>Dairy &amp; Eggs</t>
  </si>
  <si>
    <t>Cheddar</t>
  </si>
  <si>
    <t>Eggs</t>
  </si>
  <si>
    <t>Hollandaise Sauce</t>
  </si>
  <si>
    <t>Total cost of ingredients</t>
  </si>
  <si>
    <t xml:space="preserve">Proposed Sales Price (Based on 30% cost &amp; Mark-up) </t>
  </si>
  <si>
    <t>Menu Selling Price</t>
  </si>
  <si>
    <t>Difference</t>
  </si>
  <si>
    <t>Gross mark up % per item</t>
  </si>
  <si>
    <t>Average no of items sold per week</t>
  </si>
  <si>
    <t xml:space="preserve">Meat </t>
  </si>
  <si>
    <t>Tour 1</t>
  </si>
  <si>
    <t>Tour 2</t>
  </si>
  <si>
    <t>Tour Pricing</t>
  </si>
  <si>
    <t>Steak</t>
  </si>
  <si>
    <t>Starter 1</t>
  </si>
  <si>
    <t>Restaurant Pricing</t>
  </si>
  <si>
    <t>Mains 1</t>
  </si>
  <si>
    <t xml:space="preserve">Annual costs </t>
  </si>
  <si>
    <t>Estimated Indirect Costs</t>
  </si>
  <si>
    <t>Per Item *</t>
  </si>
  <si>
    <t>* Or Bulk meals, then divide by portions</t>
  </si>
  <si>
    <t xml:space="preserve">Monthly costs </t>
  </si>
  <si>
    <t>Business Name</t>
  </si>
  <si>
    <t xml:space="preserve">                                                                  SALES BUDGET</t>
  </si>
  <si>
    <t>Product/Service</t>
  </si>
  <si>
    <t xml:space="preserve">     Price </t>
  </si>
  <si>
    <t>Year 1 - Number of units sold</t>
  </si>
  <si>
    <t>Month</t>
  </si>
  <si>
    <t>Mth 1</t>
  </si>
  <si>
    <t>Mth 2</t>
  </si>
  <si>
    <t>Mth 3</t>
  </si>
  <si>
    <t>Mth 4</t>
  </si>
  <si>
    <t>Mth 5</t>
  </si>
  <si>
    <t>Mth 6</t>
  </si>
  <si>
    <t>Mth 7</t>
  </si>
  <si>
    <t>Mth 8</t>
  </si>
  <si>
    <t>Mth 9</t>
  </si>
  <si>
    <t>Mth 10</t>
  </si>
  <si>
    <t>Mth 11</t>
  </si>
  <si>
    <t>Mth 12</t>
  </si>
  <si>
    <t>Total Units Sold</t>
  </si>
  <si>
    <t>Year 1 - Sales budget</t>
  </si>
  <si>
    <t xml:space="preserve">Total Sales </t>
  </si>
  <si>
    <t>Cost</t>
  </si>
  <si>
    <t>Service 1</t>
  </si>
  <si>
    <t>Service 2</t>
  </si>
  <si>
    <t>Service 3</t>
  </si>
  <si>
    <t>Service 4</t>
  </si>
  <si>
    <t>VAT or NON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</si>
</sst>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164" formatCode="[$£-809]#,##0.00"/>
    <numFmt numFmtId="165" formatCode="&quot;£&quot;#,##0.00"/>
    <numFmt numFmtId="166" formatCode="&quot;£&quot;#,##0"/>
  </numFmts>
  <fonts count="31" x14ac:knownFonts="1">
    <font>
      <sz val="11"/>
      <color indexed="8"/>
      <name val="Calibri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8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u/>
      <sz val="12"/>
      <color indexed="8"/>
      <name val="Calibri"/>
      <family val="2"/>
    </font>
    <font>
      <b/>
      <sz val="36"/>
      <color indexed="8"/>
      <name val="Calibri"/>
      <family val="2"/>
    </font>
    <font>
      <b/>
      <u/>
      <sz val="12"/>
      <color indexed="8"/>
      <name val="Calibri"/>
      <family val="2"/>
    </font>
    <font>
      <b/>
      <sz val="20"/>
      <color indexed="8"/>
      <name val="Calibri"/>
      <family val="2"/>
    </font>
    <font>
      <b/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36"/>
      <color theme="1"/>
      <name val="Calibri"/>
      <family val="2"/>
    </font>
    <font>
      <sz val="18"/>
      <name val="Calibri"/>
      <family val="2"/>
    </font>
    <font>
      <sz val="14"/>
      <name val="Arial"/>
      <family val="2"/>
    </font>
    <font>
      <b/>
      <sz val="10"/>
      <color indexed="18"/>
      <name val="Arial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1"/>
      <color indexed="9"/>
      <name val="Arial"/>
      <family val="2"/>
    </font>
    <font>
      <b/>
      <sz val="11"/>
      <color indexed="62"/>
      <name val="Arial"/>
      <family val="2"/>
    </font>
    <font>
      <b/>
      <sz val="10"/>
      <color indexed="9"/>
      <name val="Arial"/>
      <family val="2"/>
    </font>
    <font>
      <sz val="10"/>
      <color indexed="1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Calibri"/>
    </font>
  </fonts>
  <fills count="1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8"/>
        <bgColor indexed="64"/>
      </patternFill>
    </fill>
  </fills>
  <borders count="4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/>
      <diagonal/>
    </border>
    <border>
      <left style="medium">
        <color indexed="64"/>
      </left>
      <right/>
      <top style="thin">
        <color indexed="9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thin">
        <color indexed="54"/>
      </top>
      <bottom style="thin">
        <color indexed="5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 applyNumberFormat="0" applyFill="0" applyBorder="0" applyProtection="0"/>
    <xf numFmtId="9" fontId="8" fillId="0" borderId="0" applyFont="0" applyFill="0" applyBorder="0" applyAlignment="0" applyProtection="0"/>
  </cellStyleXfs>
  <cellXfs count="176">
    <xf numFmtId="0" fontId="0" fillId="0" borderId="0" xfId="0" applyFont="1" applyAlignment="1"/>
    <xf numFmtId="0" fontId="0" fillId="0" borderId="0" xfId="0" applyFont="1" applyBorder="1" applyAlignment="1"/>
    <xf numFmtId="0" fontId="1" fillId="0" borderId="0" xfId="0" applyFont="1" applyAlignment="1"/>
    <xf numFmtId="0" fontId="4" fillId="0" borderId="0" xfId="0" applyFont="1" applyAlignment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/>
    <xf numFmtId="0" fontId="4" fillId="0" borderId="0" xfId="0" applyFont="1" applyBorder="1" applyAlignment="1"/>
    <xf numFmtId="6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6" fontId="0" fillId="0" borderId="15" xfId="0" applyNumberFormat="1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66" fontId="3" fillId="0" borderId="0" xfId="0" applyNumberFormat="1" applyFont="1" applyBorder="1" applyAlignment="1">
      <alignment horizontal="center"/>
    </xf>
    <xf numFmtId="166" fontId="3" fillId="0" borderId="15" xfId="0" applyNumberFormat="1" applyFont="1" applyBorder="1" applyAlignment="1">
      <alignment horizontal="center"/>
    </xf>
    <xf numFmtId="0" fontId="0" fillId="0" borderId="14" xfId="0" applyFont="1" applyBorder="1" applyAlignment="1"/>
    <xf numFmtId="0" fontId="1" fillId="0" borderId="0" xfId="0" applyFont="1" applyBorder="1" applyAlignment="1"/>
    <xf numFmtId="0" fontId="0" fillId="0" borderId="15" xfId="0" applyFont="1" applyBorder="1" applyAlignment="1"/>
    <xf numFmtId="0" fontId="0" fillId="0" borderId="17" xfId="0" applyFont="1" applyBorder="1" applyAlignment="1"/>
    <xf numFmtId="0" fontId="0" fillId="0" borderId="18" xfId="0" applyFont="1" applyBorder="1" applyAlignment="1"/>
    <xf numFmtId="6" fontId="3" fillId="0" borderId="0" xfId="0" applyNumberFormat="1" applyFont="1" applyBorder="1" applyAlignment="1">
      <alignment horizontal="center"/>
    </xf>
    <xf numFmtId="6" fontId="3" fillId="0" borderId="15" xfId="0" applyNumberFormat="1" applyFont="1" applyBorder="1" applyAlignment="1">
      <alignment horizontal="center"/>
    </xf>
    <xf numFmtId="0" fontId="5" fillId="0" borderId="0" xfId="0" applyFont="1" applyAlignment="1"/>
    <xf numFmtId="0" fontId="4" fillId="6" borderId="0" xfId="0" applyFont="1" applyFill="1" applyAlignment="1"/>
    <xf numFmtId="0" fontId="0" fillId="6" borderId="0" xfId="0" applyFont="1" applyFill="1" applyAlignment="1"/>
    <xf numFmtId="0" fontId="9" fillId="0" borderId="1" xfId="0" applyFont="1" applyBorder="1" applyAlignment="1"/>
    <xf numFmtId="0" fontId="9" fillId="0" borderId="0" xfId="0" applyFont="1" applyAlignment="1"/>
    <xf numFmtId="0" fontId="9" fillId="0" borderId="2" xfId="0" applyFont="1" applyBorder="1" applyAlignment="1"/>
    <xf numFmtId="0" fontId="9" fillId="0" borderId="3" xfId="0" applyFont="1" applyBorder="1" applyAlignment="1"/>
    <xf numFmtId="0" fontId="9" fillId="0" borderId="5" xfId="0" applyFont="1" applyBorder="1" applyAlignment="1"/>
    <xf numFmtId="49" fontId="9" fillId="0" borderId="6" xfId="0" applyNumberFormat="1" applyFont="1" applyBorder="1" applyAlignment="1"/>
    <xf numFmtId="49" fontId="9" fillId="0" borderId="1" xfId="0" applyNumberFormat="1" applyFont="1" applyBorder="1" applyAlignment="1"/>
    <xf numFmtId="0" fontId="9" fillId="0" borderId="0" xfId="0" applyFont="1" applyFill="1" applyBorder="1" applyAlignment="1"/>
    <xf numFmtId="164" fontId="9" fillId="0" borderId="10" xfId="0" applyNumberFormat="1" applyFont="1" applyBorder="1" applyAlignment="1">
      <alignment horizontal="center"/>
    </xf>
    <xf numFmtId="0" fontId="9" fillId="0" borderId="0" xfId="0" applyFont="1" applyFill="1" applyAlignment="1"/>
    <xf numFmtId="164" fontId="9" fillId="0" borderId="10" xfId="0" applyNumberFormat="1" applyFont="1" applyFill="1" applyBorder="1" applyAlignment="1">
      <alignment horizontal="center"/>
    </xf>
    <xf numFmtId="9" fontId="9" fillId="0" borderId="10" xfId="1" applyFont="1" applyFill="1" applyBorder="1" applyAlignment="1">
      <alignment horizontal="center"/>
    </xf>
    <xf numFmtId="0" fontId="9" fillId="0" borderId="7" xfId="0" applyFont="1" applyBorder="1" applyAlignment="1"/>
    <xf numFmtId="2" fontId="9" fillId="0" borderId="11" xfId="0" applyNumberFormat="1" applyFont="1" applyBorder="1" applyAlignment="1">
      <alignment horizontal="center"/>
    </xf>
    <xf numFmtId="2" fontId="11" fillId="0" borderId="11" xfId="0" applyNumberFormat="1" applyFont="1" applyBorder="1" applyAlignment="1">
      <alignment horizontal="center"/>
    </xf>
    <xf numFmtId="0" fontId="9" fillId="0" borderId="8" xfId="0" applyFont="1" applyBorder="1" applyAlignment="1"/>
    <xf numFmtId="0" fontId="9" fillId="0" borderId="11" xfId="0" applyFont="1" applyBorder="1" applyAlignment="1">
      <alignment horizontal="center"/>
    </xf>
    <xf numFmtId="164" fontId="9" fillId="0" borderId="11" xfId="0" applyNumberFormat="1" applyFont="1" applyBorder="1" applyAlignment="1">
      <alignment horizontal="center"/>
    </xf>
    <xf numFmtId="165" fontId="9" fillId="0" borderId="1" xfId="0" applyNumberFormat="1" applyFont="1" applyBorder="1" applyAlignment="1"/>
    <xf numFmtId="0" fontId="9" fillId="7" borderId="1" xfId="0" applyFont="1" applyFill="1" applyBorder="1" applyAlignment="1"/>
    <xf numFmtId="0" fontId="9" fillId="7" borderId="7" xfId="0" applyFont="1" applyFill="1" applyBorder="1" applyAlignment="1"/>
    <xf numFmtId="164" fontId="9" fillId="7" borderId="19" xfId="0" applyNumberFormat="1" applyFont="1" applyFill="1" applyBorder="1" applyAlignment="1">
      <alignment horizontal="center"/>
    </xf>
    <xf numFmtId="0" fontId="0" fillId="0" borderId="0" xfId="0"/>
    <xf numFmtId="0" fontId="9" fillId="0" borderId="26" xfId="0" applyFont="1" applyBorder="1" applyAlignment="1"/>
    <xf numFmtId="6" fontId="9" fillId="0" borderId="7" xfId="0" applyNumberFormat="1" applyFont="1" applyBorder="1" applyAlignment="1"/>
    <xf numFmtId="0" fontId="9" fillId="4" borderId="8" xfId="0" applyFont="1" applyFill="1" applyBorder="1" applyAlignment="1">
      <alignment wrapText="1"/>
    </xf>
    <xf numFmtId="0" fontId="9" fillId="0" borderId="6" xfId="0" applyFont="1" applyBorder="1" applyAlignment="1"/>
    <xf numFmtId="0" fontId="10" fillId="0" borderId="6" xfId="0" applyFont="1" applyBorder="1" applyAlignment="1"/>
    <xf numFmtId="0" fontId="10" fillId="0" borderId="1" xfId="0" applyFont="1" applyBorder="1" applyAlignment="1"/>
    <xf numFmtId="49" fontId="10" fillId="0" borderId="4" xfId="0" applyNumberFormat="1" applyFont="1" applyFill="1" applyBorder="1" applyAlignment="1"/>
    <xf numFmtId="49" fontId="10" fillId="5" borderId="4" xfId="0" applyNumberFormat="1" applyFont="1" applyFill="1" applyBorder="1" applyAlignment="1"/>
    <xf numFmtId="49" fontId="10" fillId="0" borderId="1" xfId="0" applyNumberFormat="1" applyFont="1" applyBorder="1" applyAlignment="1">
      <alignment horizontal="right"/>
    </xf>
    <xf numFmtId="49" fontId="14" fillId="0" borderId="4" xfId="0" applyNumberFormat="1" applyFont="1" applyFill="1" applyBorder="1" applyAlignment="1"/>
    <xf numFmtId="49" fontId="9" fillId="0" borderId="8" xfId="0" applyNumberFormat="1" applyFont="1" applyBorder="1" applyAlignment="1"/>
    <xf numFmtId="49" fontId="10" fillId="3" borderId="27" xfId="0" applyNumberFormat="1" applyFont="1" applyFill="1" applyBorder="1" applyAlignment="1">
      <alignment horizontal="center" wrapText="1"/>
    </xf>
    <xf numFmtId="0" fontId="9" fillId="3" borderId="28" xfId="0" applyNumberFormat="1" applyFont="1" applyFill="1" applyBorder="1" applyAlignment="1">
      <alignment horizontal="center" wrapText="1"/>
    </xf>
    <xf numFmtId="164" fontId="9" fillId="3" borderId="28" xfId="0" applyNumberFormat="1" applyFont="1" applyFill="1" applyBorder="1" applyAlignment="1">
      <alignment horizontal="center" wrapText="1"/>
    </xf>
    <xf numFmtId="49" fontId="9" fillId="0" borderId="28" xfId="0" applyNumberFormat="1" applyFont="1" applyFill="1" applyBorder="1" applyAlignment="1">
      <alignment horizontal="center" wrapText="1"/>
    </xf>
    <xf numFmtId="0" fontId="9" fillId="4" borderId="29" xfId="0" applyFont="1" applyFill="1" applyBorder="1" applyAlignment="1">
      <alignment horizontal="center" wrapText="1"/>
    </xf>
    <xf numFmtId="164" fontId="9" fillId="0" borderId="30" xfId="0" applyNumberFormat="1" applyFont="1" applyBorder="1" applyAlignment="1">
      <alignment horizontal="center"/>
    </xf>
    <xf numFmtId="164" fontId="9" fillId="0" borderId="31" xfId="0" applyNumberFormat="1" applyFont="1" applyBorder="1" applyAlignment="1">
      <alignment horizontal="center"/>
    </xf>
    <xf numFmtId="164" fontId="9" fillId="0" borderId="32" xfId="0" applyNumberFormat="1" applyFont="1" applyBorder="1" applyAlignment="1">
      <alignment horizontal="center"/>
    </xf>
    <xf numFmtId="164" fontId="9" fillId="0" borderId="33" xfId="0" applyNumberFormat="1" applyFont="1" applyBorder="1" applyAlignment="1">
      <alignment horizontal="center"/>
    </xf>
    <xf numFmtId="164" fontId="9" fillId="0" borderId="34" xfId="0" applyNumberFormat="1" applyFont="1" applyBorder="1" applyAlignment="1">
      <alignment horizontal="center"/>
    </xf>
    <xf numFmtId="164" fontId="9" fillId="0" borderId="35" xfId="0" applyNumberFormat="1" applyFont="1" applyBorder="1" applyAlignment="1">
      <alignment horizontal="center"/>
    </xf>
    <xf numFmtId="164" fontId="9" fillId="0" borderId="36" xfId="0" applyNumberFormat="1" applyFont="1" applyBorder="1" applyAlignment="1">
      <alignment horizontal="center"/>
    </xf>
    <xf numFmtId="164" fontId="9" fillId="0" borderId="14" xfId="0" applyNumberFormat="1" applyFont="1" applyBorder="1" applyAlignment="1">
      <alignment horizontal="center"/>
    </xf>
    <xf numFmtId="164" fontId="9" fillId="0" borderId="14" xfId="0" applyNumberFormat="1" applyFont="1" applyFill="1" applyBorder="1" applyAlignment="1">
      <alignment horizontal="center"/>
    </xf>
    <xf numFmtId="9" fontId="9" fillId="0" borderId="14" xfId="1" applyFont="1" applyFill="1" applyBorder="1" applyAlignment="1">
      <alignment horizontal="center"/>
    </xf>
    <xf numFmtId="2" fontId="9" fillId="0" borderId="33" xfId="0" applyNumberFormat="1" applyFont="1" applyBorder="1" applyAlignment="1">
      <alignment horizontal="center"/>
    </xf>
    <xf numFmtId="2" fontId="11" fillId="0" borderId="33" xfId="0" applyNumberFormat="1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164" fontId="9" fillId="7" borderId="37" xfId="0" applyNumberFormat="1" applyFont="1" applyFill="1" applyBorder="1" applyAlignment="1">
      <alignment horizontal="center"/>
    </xf>
    <xf numFmtId="49" fontId="10" fillId="3" borderId="38" xfId="0" applyNumberFormat="1" applyFont="1" applyFill="1" applyBorder="1" applyAlignment="1">
      <alignment horizontal="center" wrapText="1"/>
    </xf>
    <xf numFmtId="0" fontId="9" fillId="3" borderId="39" xfId="0" applyNumberFormat="1" applyFont="1" applyFill="1" applyBorder="1" applyAlignment="1">
      <alignment horizontal="center" wrapText="1"/>
    </xf>
    <xf numFmtId="0" fontId="9" fillId="4" borderId="39" xfId="0" applyFont="1" applyFill="1" applyBorder="1" applyAlignment="1">
      <alignment horizontal="center" wrapText="1"/>
    </xf>
    <xf numFmtId="164" fontId="9" fillId="0" borderId="40" xfId="0" applyNumberFormat="1" applyFont="1" applyBorder="1" applyAlignment="1">
      <alignment horizontal="center"/>
    </xf>
    <xf numFmtId="164" fontId="9" fillId="0" borderId="41" xfId="0" applyNumberFormat="1" applyFont="1" applyBorder="1" applyAlignment="1">
      <alignment horizontal="center"/>
    </xf>
    <xf numFmtId="164" fontId="9" fillId="0" borderId="42" xfId="0" applyNumberFormat="1" applyFont="1" applyBorder="1" applyAlignment="1">
      <alignment horizontal="center"/>
    </xf>
    <xf numFmtId="165" fontId="9" fillId="0" borderId="7" xfId="0" applyNumberFormat="1" applyFont="1" applyBorder="1" applyAlignment="1"/>
    <xf numFmtId="164" fontId="9" fillId="3" borderId="43" xfId="0" applyNumberFormat="1" applyFont="1" applyFill="1" applyBorder="1" applyAlignment="1">
      <alignment horizontal="center" wrapText="1"/>
    </xf>
    <xf numFmtId="49" fontId="9" fillId="0" borderId="38" xfId="0" applyNumberFormat="1" applyFont="1" applyFill="1" applyBorder="1" applyAlignment="1">
      <alignment horizontal="center" wrapText="1"/>
    </xf>
    <xf numFmtId="164" fontId="9" fillId="0" borderId="44" xfId="0" applyNumberFormat="1" applyFont="1" applyBorder="1" applyAlignment="1">
      <alignment horizontal="center"/>
    </xf>
    <xf numFmtId="164" fontId="9" fillId="0" borderId="45" xfId="0" applyNumberFormat="1" applyFont="1" applyBorder="1" applyAlignment="1">
      <alignment horizontal="center"/>
    </xf>
    <xf numFmtId="49" fontId="10" fillId="10" borderId="1" xfId="0" applyNumberFormat="1" applyFont="1" applyFill="1" applyBorder="1" applyAlignment="1">
      <alignment horizontal="right"/>
    </xf>
    <xf numFmtId="0" fontId="10" fillId="2" borderId="46" xfId="0" applyNumberFormat="1" applyFont="1" applyFill="1" applyBorder="1" applyAlignment="1">
      <alignment horizontal="center"/>
    </xf>
    <xf numFmtId="0" fontId="1" fillId="0" borderId="0" xfId="0" applyFont="1"/>
    <xf numFmtId="0" fontId="15" fillId="0" borderId="0" xfId="0" applyFont="1" applyFill="1" applyBorder="1" applyAlignment="1">
      <alignment horizontal="center"/>
    </xf>
    <xf numFmtId="0" fontId="15" fillId="6" borderId="16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5" fillId="6" borderId="0" xfId="0" applyFont="1" applyFill="1"/>
    <xf numFmtId="0" fontId="1" fillId="9" borderId="0" xfId="0" applyFont="1" applyFill="1"/>
    <xf numFmtId="0" fontId="1" fillId="0" borderId="9" xfId="0" applyFont="1" applyFill="1" applyBorder="1" applyAlignment="1">
      <alignment horizontal="center" wrapText="1"/>
    </xf>
    <xf numFmtId="165" fontId="1" fillId="0" borderId="2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5" fillId="9" borderId="0" xfId="0" applyFont="1" applyFill="1"/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Border="1"/>
    <xf numFmtId="165" fontId="1" fillId="0" borderId="0" xfId="0" applyNumberFormat="1" applyFont="1" applyBorder="1" applyAlignment="1">
      <alignment horizontal="center"/>
    </xf>
    <xf numFmtId="165" fontId="1" fillId="0" borderId="24" xfId="0" applyNumberFormat="1" applyFont="1" applyBorder="1" applyAlignment="1">
      <alignment horizontal="center"/>
    </xf>
    <xf numFmtId="0" fontId="15" fillId="0" borderId="0" xfId="0" applyFont="1" applyAlignment="1">
      <alignment horizontal="right"/>
    </xf>
    <xf numFmtId="165" fontId="1" fillId="0" borderId="9" xfId="0" applyNumberFormat="1" applyFont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16" fillId="0" borderId="0" xfId="0" applyNumberFormat="1" applyFont="1" applyAlignment="1">
      <alignment horizontal="center"/>
    </xf>
    <xf numFmtId="9" fontId="1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15" fillId="6" borderId="23" xfId="0" applyFont="1" applyFill="1" applyBorder="1" applyAlignment="1">
      <alignment horizontal="center"/>
    </xf>
    <xf numFmtId="0" fontId="1" fillId="6" borderId="0" xfId="0" applyFont="1" applyFill="1"/>
    <xf numFmtId="165" fontId="16" fillId="6" borderId="0" xfId="0" applyNumberFormat="1" applyFont="1" applyFill="1" applyAlignment="1">
      <alignment horizontal="center"/>
    </xf>
    <xf numFmtId="0" fontId="4" fillId="8" borderId="24" xfId="0" applyFont="1" applyFill="1" applyBorder="1" applyAlignment="1">
      <alignment horizontal="center" wrapText="1"/>
    </xf>
    <xf numFmtId="0" fontId="4" fillId="8" borderId="9" xfId="0" applyFont="1" applyFill="1" applyBorder="1" applyAlignment="1">
      <alignment horizontal="center" wrapText="1"/>
    </xf>
    <xf numFmtId="6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6" fontId="3" fillId="0" borderId="0" xfId="0" applyNumberFormat="1" applyFont="1" applyFill="1" applyBorder="1" applyAlignment="1">
      <alignment horizontal="center"/>
    </xf>
    <xf numFmtId="6" fontId="3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6" fontId="4" fillId="0" borderId="0" xfId="0" applyNumberFormat="1" applyFont="1" applyBorder="1" applyAlignment="1"/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6" borderId="0" xfId="0" applyFont="1" applyFill="1" applyAlignment="1">
      <alignment horizontal="center"/>
    </xf>
    <xf numFmtId="0" fontId="19" fillId="0" borderId="23" xfId="0" applyFont="1" applyBorder="1"/>
    <xf numFmtId="0" fontId="20" fillId="11" borderId="0" xfId="0" applyFont="1" applyFill="1" applyAlignment="1">
      <alignment horizontal="left"/>
    </xf>
    <xf numFmtId="0" fontId="20" fillId="11" borderId="0" xfId="0" applyFont="1" applyFill="1" applyAlignment="1">
      <alignment horizontal="right"/>
    </xf>
    <xf numFmtId="0" fontId="22" fillId="11" borderId="0" xfId="0" applyFont="1" applyFill="1"/>
    <xf numFmtId="165" fontId="22" fillId="11" borderId="0" xfId="0" applyNumberFormat="1" applyFont="1" applyFill="1" applyAlignment="1">
      <alignment horizontal="right"/>
    </xf>
    <xf numFmtId="0" fontId="26" fillId="12" borderId="47" xfId="0" applyFont="1" applyFill="1" applyBorder="1" applyAlignment="1">
      <alignment horizontal="left"/>
    </xf>
    <xf numFmtId="0" fontId="26" fillId="12" borderId="47" xfId="0" applyFont="1" applyFill="1" applyBorder="1" applyAlignment="1">
      <alignment horizontal="right"/>
    </xf>
    <xf numFmtId="0" fontId="27" fillId="11" borderId="0" xfId="0" applyFont="1" applyFill="1" applyAlignment="1">
      <alignment horizontal="right"/>
    </xf>
    <xf numFmtId="0" fontId="26" fillId="13" borderId="0" xfId="0" applyFont="1" applyFill="1" applyAlignment="1">
      <alignment horizontal="right"/>
    </xf>
    <xf numFmtId="0" fontId="26" fillId="13" borderId="48" xfId="0" applyFont="1" applyFill="1" applyBorder="1" applyAlignment="1">
      <alignment horizontal="left"/>
    </xf>
    <xf numFmtId="0" fontId="26" fillId="13" borderId="48" xfId="0" applyFont="1" applyFill="1" applyBorder="1" applyAlignment="1">
      <alignment horizontal="right"/>
    </xf>
    <xf numFmtId="166" fontId="27" fillId="11" borderId="0" xfId="0" applyNumberFormat="1" applyFont="1" applyFill="1" applyAlignment="1">
      <alignment horizontal="right"/>
    </xf>
    <xf numFmtId="166" fontId="26" fillId="13" borderId="0" xfId="0" applyNumberFormat="1" applyFont="1" applyFill="1" applyAlignment="1">
      <alignment horizontal="right"/>
    </xf>
    <xf numFmtId="166" fontId="26" fillId="13" borderId="48" xfId="0" applyNumberFormat="1" applyFont="1" applyFill="1" applyBorder="1" applyAlignment="1">
      <alignment horizontal="right"/>
    </xf>
    <xf numFmtId="0" fontId="20" fillId="0" borderId="0" xfId="0" applyFont="1" applyFill="1" applyAlignment="1">
      <alignment horizontal="left"/>
    </xf>
    <xf numFmtId="0" fontId="21" fillId="0" borderId="0" xfId="0" applyFont="1" applyFill="1" applyAlignment="1">
      <alignment horizontal="right"/>
    </xf>
    <xf numFmtId="0" fontId="22" fillId="0" borderId="0" xfId="0" applyFont="1" applyFill="1" applyAlignment="1">
      <alignment horizontal="right"/>
    </xf>
    <xf numFmtId="0" fontId="23" fillId="0" borderId="0" xfId="0" applyFont="1" applyFill="1" applyAlignment="1">
      <alignment horizontal="right"/>
    </xf>
    <xf numFmtId="165" fontId="22" fillId="0" borderId="0" xfId="0" applyNumberFormat="1" applyFont="1" applyFill="1" applyAlignment="1">
      <alignment horizontal="right"/>
    </xf>
    <xf numFmtId="165" fontId="24" fillId="0" borderId="0" xfId="0" applyNumberFormat="1" applyFont="1" applyFill="1" applyAlignment="1">
      <alignment horizontal="right"/>
    </xf>
    <xf numFmtId="0" fontId="22" fillId="0" borderId="0" xfId="0" applyFont="1" applyFill="1"/>
    <xf numFmtId="0" fontId="25" fillId="0" borderId="0" xfId="0" applyFont="1" applyFill="1"/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right"/>
    </xf>
    <xf numFmtId="0" fontId="0" fillId="0" borderId="0" xfId="0" applyFill="1"/>
    <xf numFmtId="0" fontId="20" fillId="0" borderId="0" xfId="0" applyFont="1" applyFill="1" applyAlignment="1">
      <alignment horizontal="right"/>
    </xf>
    <xf numFmtId="0" fontId="1" fillId="7" borderId="0" xfId="0" applyFont="1" applyFill="1"/>
    <xf numFmtId="0" fontId="0" fillId="7" borderId="0" xfId="0" applyFill="1"/>
    <xf numFmtId="165" fontId="25" fillId="0" borderId="0" xfId="0" applyNumberFormat="1" applyFont="1" applyFill="1" applyAlignment="1">
      <alignment horizontal="right"/>
    </xf>
    <xf numFmtId="49" fontId="10" fillId="6" borderId="20" xfId="0" applyNumberFormat="1" applyFont="1" applyFill="1" applyBorder="1" applyAlignment="1">
      <alignment horizontal="center"/>
    </xf>
    <xf numFmtId="49" fontId="10" fillId="6" borderId="22" xfId="0" applyNumberFormat="1" applyFont="1" applyFill="1" applyBorder="1" applyAlignment="1">
      <alignment horizontal="center"/>
    </xf>
    <xf numFmtId="49" fontId="12" fillId="6" borderId="20" xfId="0" applyNumberFormat="1" applyFont="1" applyFill="1" applyBorder="1" applyAlignment="1">
      <alignment horizontal="center"/>
    </xf>
    <xf numFmtId="49" fontId="12" fillId="6" borderId="21" xfId="0" applyNumberFormat="1" applyFont="1" applyFill="1" applyBorder="1" applyAlignment="1">
      <alignment horizontal="center"/>
    </xf>
    <xf numFmtId="49" fontId="12" fillId="6" borderId="22" xfId="0" applyNumberFormat="1" applyFont="1" applyFill="1" applyBorder="1" applyAlignment="1">
      <alignment horizontal="center"/>
    </xf>
    <xf numFmtId="0" fontId="12" fillId="6" borderId="20" xfId="0" applyFont="1" applyFill="1" applyBorder="1" applyAlignment="1">
      <alignment horizontal="center"/>
    </xf>
    <xf numFmtId="0" fontId="12" fillId="6" borderId="21" xfId="0" applyFont="1" applyFill="1" applyBorder="1" applyAlignment="1">
      <alignment horizontal="center"/>
    </xf>
    <xf numFmtId="0" fontId="12" fillId="6" borderId="22" xfId="0" applyFont="1" applyFill="1" applyBorder="1" applyAlignment="1">
      <alignment horizontal="center"/>
    </xf>
    <xf numFmtId="0" fontId="4" fillId="6" borderId="16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15" fillId="6" borderId="16" xfId="0" applyFont="1" applyFill="1" applyBorder="1" applyAlignment="1">
      <alignment horizontal="center"/>
    </xf>
    <xf numFmtId="0" fontId="15" fillId="6" borderId="18" xfId="0" applyFont="1" applyFill="1" applyBorder="1" applyAlignment="1">
      <alignment horizontal="center"/>
    </xf>
    <xf numFmtId="0" fontId="17" fillId="6" borderId="20" xfId="0" applyFont="1" applyFill="1" applyBorder="1" applyAlignment="1">
      <alignment horizontal="center"/>
    </xf>
    <xf numFmtId="0" fontId="17" fillId="6" borderId="21" xfId="0" applyFont="1" applyFill="1" applyBorder="1" applyAlignment="1">
      <alignment horizontal="center"/>
    </xf>
    <xf numFmtId="0" fontId="17" fillId="6" borderId="22" xfId="0" applyFont="1" applyFill="1" applyBorder="1" applyAlignment="1">
      <alignment horizontal="center"/>
    </xf>
    <xf numFmtId="0" fontId="18" fillId="6" borderId="20" xfId="0" applyFont="1" applyFill="1" applyBorder="1" applyAlignment="1">
      <alignment horizontal="center" wrapText="1"/>
    </xf>
    <xf numFmtId="0" fontId="18" fillId="6" borderId="21" xfId="0" applyFont="1" applyFill="1" applyBorder="1" applyAlignment="1">
      <alignment horizontal="center" wrapText="1"/>
    </xf>
    <xf numFmtId="0" fontId="18" fillId="6" borderId="22" xfId="0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00"/>
      <rgbColor rgb="FFFFE598"/>
      <rgbColor rgb="FFFFFFFF"/>
      <rgbColor rgb="FFFFC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ony Haren" id="{89C2EADA-4FAA-4746-9E19-F23EBDA58752}" userId="S::tony@admorbusiness.com::00bf7d6c-175c-48b4-82c2-2cd158466bc9" providerId="AD"/>
</personList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" dT="2020-08-07T14:11:45.00" personId="{89C2EADA-4FAA-4746-9E19-F23EBDA58752}" id="{2EBDA3ED-2910-4EFB-8CF6-01B0004167A1}">
    <text>Insert the name of each product or service the business sells in cells A5 to A11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B56AC-79CB-48C7-9ED3-340282FE61C9}">
  <sheetPr>
    <pageSetUpPr fitToPage="1"/>
  </sheetPr>
  <dimension ref="A1:H31"/>
  <sheetViews>
    <sheetView tabSelected="1" topLeftCell="A5" workbookViewId="0">
      <selection activeCell="A16" sqref="A16"/>
    </sheetView>
  </sheetViews>
  <sheetFormatPr defaultRowHeight="15.75" x14ac:dyDescent="0.25"/>
  <cols>
    <col min="1" max="1" width="27" style="25" customWidth="1"/>
    <col min="2" max="2" width="6.42578125" style="25" customWidth="1"/>
    <col min="3" max="3" width="21" style="25" customWidth="1"/>
    <col min="4" max="4" width="26.28515625" style="25" customWidth="1"/>
    <col min="5" max="5" width="9.140625" style="25"/>
    <col min="6" max="6" width="16.140625" style="25" bestFit="1" customWidth="1"/>
    <col min="7" max="16384" width="9.140625" style="25"/>
  </cols>
  <sheetData>
    <row r="1" spans="1:6" ht="58.5" customHeight="1" thickBot="1" x14ac:dyDescent="0.75">
      <c r="A1" s="160" t="s">
        <v>75</v>
      </c>
      <c r="B1" s="161"/>
      <c r="C1" s="161"/>
      <c r="D1" s="162"/>
      <c r="E1" s="39"/>
      <c r="F1" s="24"/>
    </row>
    <row r="2" spans="1:6" x14ac:dyDescent="0.25">
      <c r="A2" s="51"/>
      <c r="B2" s="50"/>
      <c r="C2" s="50"/>
      <c r="D2" s="50"/>
      <c r="E2" s="24"/>
      <c r="F2" s="24"/>
    </row>
    <row r="3" spans="1:6" ht="16.5" thickBot="1" x14ac:dyDescent="0.3">
      <c r="A3" s="52"/>
      <c r="B3" s="24"/>
      <c r="C3" s="27"/>
      <c r="D3" s="27"/>
      <c r="E3" s="24"/>
      <c r="F3" s="24"/>
    </row>
    <row r="4" spans="1:6" ht="16.5" thickBot="1" x14ac:dyDescent="0.3">
      <c r="A4" s="24"/>
      <c r="B4" s="36"/>
      <c r="C4" s="158" t="s">
        <v>0</v>
      </c>
      <c r="D4" s="159"/>
      <c r="E4" s="39"/>
      <c r="F4" s="24"/>
    </row>
    <row r="5" spans="1:6" ht="16.5" thickBot="1" x14ac:dyDescent="0.3">
      <c r="A5" s="27"/>
      <c r="B5" s="26"/>
      <c r="C5" s="89">
        <v>1</v>
      </c>
      <c r="D5" s="89">
        <v>2</v>
      </c>
      <c r="E5" s="24"/>
      <c r="F5" s="24"/>
    </row>
    <row r="6" spans="1:6" ht="26.25" x14ac:dyDescent="0.4">
      <c r="A6" s="56"/>
      <c r="B6" s="47"/>
      <c r="C6" s="58" t="s">
        <v>73</v>
      </c>
      <c r="D6" s="77" t="s">
        <v>74</v>
      </c>
      <c r="E6" s="49"/>
      <c r="F6" s="24"/>
    </row>
    <row r="7" spans="1:6" x14ac:dyDescent="0.25">
      <c r="A7" s="53" t="s">
        <v>2</v>
      </c>
      <c r="B7" s="47"/>
      <c r="C7" s="59">
        <v>14</v>
      </c>
      <c r="D7" s="78">
        <v>6</v>
      </c>
      <c r="E7" s="49"/>
      <c r="F7" s="24"/>
    </row>
    <row r="8" spans="1:6" ht="16.5" thickBot="1" x14ac:dyDescent="0.3">
      <c r="A8" s="53" t="s">
        <v>3</v>
      </c>
      <c r="B8" s="47"/>
      <c r="C8" s="60">
        <v>30</v>
      </c>
      <c r="D8" s="84">
        <v>12</v>
      </c>
      <c r="E8" s="49"/>
      <c r="F8" s="24"/>
    </row>
    <row r="9" spans="1:6" x14ac:dyDescent="0.25">
      <c r="A9" s="28"/>
      <c r="B9" s="36"/>
      <c r="C9" s="61"/>
      <c r="D9" s="85"/>
      <c r="E9" s="49"/>
      <c r="F9" s="24"/>
    </row>
    <row r="10" spans="1:6" x14ac:dyDescent="0.25">
      <c r="A10" s="54" t="s">
        <v>8</v>
      </c>
      <c r="B10" s="47"/>
      <c r="C10" s="62"/>
      <c r="D10" s="79"/>
      <c r="E10" s="49"/>
      <c r="F10" s="24"/>
    </row>
    <row r="11" spans="1:6" x14ac:dyDescent="0.25">
      <c r="A11" s="29" t="s">
        <v>45</v>
      </c>
      <c r="B11" s="48">
        <v>5</v>
      </c>
      <c r="C11" s="63">
        <f>SUM(C7*$B11)</f>
        <v>70</v>
      </c>
      <c r="D11" s="80">
        <f t="shared" ref="D11" si="0">SUM(D7*$B11)</f>
        <v>30</v>
      </c>
      <c r="E11" s="39"/>
      <c r="F11" s="24"/>
    </row>
    <row r="12" spans="1:6" x14ac:dyDescent="0.25">
      <c r="A12" s="30" t="s">
        <v>9</v>
      </c>
      <c r="B12" s="48">
        <v>6</v>
      </c>
      <c r="C12" s="64"/>
      <c r="D12" s="80"/>
      <c r="E12" s="39"/>
      <c r="F12" s="24"/>
    </row>
    <row r="13" spans="1:6" x14ac:dyDescent="0.25">
      <c r="A13" s="30" t="s">
        <v>10</v>
      </c>
      <c r="B13" s="36"/>
      <c r="C13" s="65"/>
      <c r="D13" s="41"/>
      <c r="E13" s="39"/>
      <c r="F13" s="24"/>
    </row>
    <row r="14" spans="1:6" x14ac:dyDescent="0.25">
      <c r="A14" s="30" t="s">
        <v>4</v>
      </c>
      <c r="B14" s="36"/>
      <c r="C14" s="66"/>
      <c r="D14" s="41"/>
      <c r="E14" s="39"/>
      <c r="F14" s="24"/>
    </row>
    <row r="15" spans="1:6" x14ac:dyDescent="0.25">
      <c r="A15" s="30" t="s">
        <v>12</v>
      </c>
      <c r="B15" s="36"/>
      <c r="C15" s="66"/>
      <c r="D15" s="41"/>
      <c r="E15" s="39"/>
      <c r="F15" s="24"/>
    </row>
    <row r="16" spans="1:6" x14ac:dyDescent="0.25">
      <c r="A16" s="30" t="s">
        <v>45</v>
      </c>
      <c r="B16" s="36"/>
      <c r="C16" s="67"/>
      <c r="D16" s="81"/>
      <c r="E16" s="39"/>
      <c r="F16" s="24"/>
    </row>
    <row r="17" spans="1:8" x14ac:dyDescent="0.25">
      <c r="A17" s="30" t="s">
        <v>1</v>
      </c>
      <c r="B17" s="83">
        <v>1.7</v>
      </c>
      <c r="C17" s="63">
        <f>SUM($B17*C7)</f>
        <v>23.8</v>
      </c>
      <c r="D17" s="86">
        <f>SUM($B17*D7)</f>
        <v>10.199999999999999</v>
      </c>
      <c r="E17" s="39"/>
      <c r="F17" s="24"/>
    </row>
    <row r="18" spans="1:8" x14ac:dyDescent="0.25">
      <c r="A18" s="30" t="s">
        <v>1</v>
      </c>
      <c r="B18" s="36"/>
      <c r="C18" s="67"/>
      <c r="D18" s="81"/>
      <c r="E18" s="39"/>
      <c r="F18" s="24"/>
    </row>
    <row r="19" spans="1:8" x14ac:dyDescent="0.25">
      <c r="A19" s="88" t="s">
        <v>49</v>
      </c>
      <c r="B19" s="36"/>
      <c r="C19" s="68">
        <v>20</v>
      </c>
      <c r="D19" s="82"/>
      <c r="E19" s="39"/>
      <c r="F19" s="24"/>
    </row>
    <row r="20" spans="1:8" ht="16.5" thickBot="1" x14ac:dyDescent="0.3">
      <c r="A20" s="55" t="s">
        <v>29</v>
      </c>
      <c r="B20" s="36"/>
      <c r="C20" s="69">
        <f t="shared" ref="C20:D20" si="1">SUM(C11:C19)</f>
        <v>113.8</v>
      </c>
      <c r="D20" s="87">
        <f t="shared" si="1"/>
        <v>40.200000000000003</v>
      </c>
      <c r="E20" s="39"/>
      <c r="F20" s="24"/>
    </row>
    <row r="21" spans="1:8" x14ac:dyDescent="0.25">
      <c r="A21" s="31"/>
      <c r="C21" s="70"/>
      <c r="D21" s="32"/>
    </row>
    <row r="22" spans="1:8" x14ac:dyDescent="0.25">
      <c r="A22" s="31" t="s">
        <v>30</v>
      </c>
      <c r="B22" s="33"/>
      <c r="C22" s="71">
        <f>SUM(C7*C8)</f>
        <v>420</v>
      </c>
      <c r="D22" s="34">
        <f t="shared" ref="D22" si="2">SUM(D7*D8)</f>
        <v>72</v>
      </c>
    </row>
    <row r="23" spans="1:8" s="33" customFormat="1" x14ac:dyDescent="0.25">
      <c r="A23" s="31" t="s">
        <v>48</v>
      </c>
      <c r="C23" s="72">
        <f>SUM(C22-C20)/C20</f>
        <v>2.6906854130052724</v>
      </c>
      <c r="D23" s="35">
        <f t="shared" ref="D23" si="3">SUM(D22-D20)/D20</f>
        <v>0.79104477611940283</v>
      </c>
    </row>
    <row r="24" spans="1:8" s="33" customFormat="1" x14ac:dyDescent="0.25">
      <c r="A24" s="31" t="s">
        <v>47</v>
      </c>
      <c r="C24" s="71">
        <f>SUM(C22-C20)</f>
        <v>306.2</v>
      </c>
      <c r="D24" s="34">
        <f t="shared" ref="D24" si="4">SUM(D22-D20)</f>
        <v>31.799999999999997</v>
      </c>
    </row>
    <row r="25" spans="1:8" x14ac:dyDescent="0.25">
      <c r="A25" s="31"/>
      <c r="C25" s="70"/>
      <c r="D25" s="32"/>
    </row>
    <row r="26" spans="1:8" x14ac:dyDescent="0.25">
      <c r="A26" s="30" t="s">
        <v>11</v>
      </c>
      <c r="B26" s="36"/>
      <c r="C26" s="73">
        <v>2.5</v>
      </c>
      <c r="D26" s="37">
        <v>1.5</v>
      </c>
      <c r="E26" s="39"/>
      <c r="F26" s="24"/>
    </row>
    <row r="27" spans="1:8" x14ac:dyDescent="0.25">
      <c r="A27" s="30" t="s">
        <v>6</v>
      </c>
      <c r="B27" s="36"/>
      <c r="C27" s="74">
        <v>2</v>
      </c>
      <c r="D27" s="38">
        <v>3</v>
      </c>
      <c r="E27" s="39"/>
      <c r="F27" s="24"/>
    </row>
    <row r="28" spans="1:8" x14ac:dyDescent="0.25">
      <c r="A28" s="30" t="s">
        <v>7</v>
      </c>
      <c r="B28" s="36"/>
      <c r="C28" s="73">
        <f>SUM(C26+C27)</f>
        <v>4.5</v>
      </c>
      <c r="D28" s="37">
        <f>SUM(D26+D27)</f>
        <v>4.5</v>
      </c>
      <c r="E28" s="39"/>
      <c r="F28" s="24"/>
    </row>
    <row r="29" spans="1:8" x14ac:dyDescent="0.25">
      <c r="A29" s="24"/>
      <c r="B29" s="36"/>
      <c r="C29" s="75"/>
      <c r="D29" s="40"/>
      <c r="E29" s="39"/>
      <c r="F29" s="24"/>
    </row>
    <row r="30" spans="1:8" x14ac:dyDescent="0.25">
      <c r="A30" s="30"/>
      <c r="B30" s="36"/>
      <c r="C30" s="66"/>
      <c r="D30" s="41"/>
      <c r="F30" s="42"/>
    </row>
    <row r="31" spans="1:8" ht="16.5" thickBot="1" x14ac:dyDescent="0.3">
      <c r="A31" s="43" t="s">
        <v>13</v>
      </c>
      <c r="B31" s="44"/>
      <c r="C31" s="76">
        <f>SUM(C24/C28)</f>
        <v>68.044444444444437</v>
      </c>
      <c r="D31" s="45">
        <f t="shared" ref="D31" si="5">SUM(D24/D28)</f>
        <v>7.0666666666666664</v>
      </c>
      <c r="E31" s="57" t="s">
        <v>5</v>
      </c>
      <c r="F31" s="42" cm="1">
        <f t="array" ref="F31">SUM(C31:D31/4)</f>
        <v>18.777777777777775</v>
      </c>
      <c r="H31" s="25" t="s">
        <v>14</v>
      </c>
    </row>
  </sheetData>
  <mergeCells count="2">
    <mergeCell ref="C4:D4"/>
    <mergeCell ref="A1:D1"/>
  </mergeCells>
  <pageMargins left="0.7" right="0.7" top="0.75" bottom="0.75" header="0.3" footer="0.3"/>
  <pageSetup paperSize="9" scale="50" orientation="landscape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13DA-DA0D-4C73-8BA4-946A85C9B934}">
  <dimension ref="A1:R32"/>
  <sheetViews>
    <sheetView workbookViewId="0">
      <selection activeCell="R28" sqref="R28"/>
    </sheetView>
  </sheetViews>
  <sheetFormatPr defaultRowHeight="15" x14ac:dyDescent="0.25"/>
  <cols>
    <col min="3" max="3" width="10.28515625" customWidth="1"/>
    <col min="18" max="18" width="9.85546875" bestFit="1" customWidth="1"/>
  </cols>
  <sheetData>
    <row r="1" spans="1:18" ht="39" customHeight="1" thickBot="1" x14ac:dyDescent="0.75">
      <c r="A1" s="163" t="s">
        <v>81</v>
      </c>
      <c r="B1" s="164"/>
      <c r="C1" s="164"/>
      <c r="D1" s="164"/>
      <c r="E1" s="164"/>
      <c r="F1" s="164"/>
      <c r="G1" s="164"/>
      <c r="H1" s="165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25">
      <c r="A2" s="6"/>
      <c r="B2" s="7"/>
      <c r="C2" s="7"/>
      <c r="D2" s="7"/>
      <c r="E2" s="122"/>
      <c r="F2" s="123"/>
      <c r="G2" s="123"/>
      <c r="H2" s="123"/>
      <c r="I2" s="4"/>
      <c r="J2" s="4"/>
      <c r="K2" s="4"/>
      <c r="L2" s="4"/>
      <c r="M2" s="4"/>
      <c r="N2" s="4"/>
      <c r="O2" s="4"/>
      <c r="P2" s="4"/>
      <c r="Q2" s="4"/>
      <c r="R2" s="5"/>
    </row>
    <row r="3" spans="1:18" x14ac:dyDescent="0.25">
      <c r="A3" s="6" t="s">
        <v>80</v>
      </c>
      <c r="B3" s="7"/>
      <c r="C3" s="124">
        <v>2400</v>
      </c>
      <c r="D3" s="1"/>
      <c r="E3" s="11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  <c r="R3" s="10"/>
    </row>
    <row r="4" spans="1:18" x14ac:dyDescent="0.25">
      <c r="A4" s="6"/>
      <c r="B4" s="7"/>
      <c r="C4" s="7"/>
      <c r="D4" s="1"/>
      <c r="E4" s="11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1"/>
    </row>
    <row r="5" spans="1:18" x14ac:dyDescent="0.25">
      <c r="A5" s="6" t="s">
        <v>84</v>
      </c>
      <c r="B5" s="7"/>
      <c r="C5" s="124">
        <v>200</v>
      </c>
      <c r="D5" s="1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"/>
      <c r="R5" s="13">
        <f>SUM(E5:Q5)</f>
        <v>0</v>
      </c>
    </row>
    <row r="6" spans="1:18" x14ac:dyDescent="0.25">
      <c r="A6" s="6"/>
      <c r="B6" s="7"/>
      <c r="C6" s="7"/>
      <c r="D6" s="1"/>
      <c r="E6" s="11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1"/>
    </row>
    <row r="7" spans="1:18" x14ac:dyDescent="0.25">
      <c r="A7" s="14"/>
      <c r="C7" s="7"/>
      <c r="D7" s="1"/>
      <c r="E7" s="121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20"/>
    </row>
    <row r="8" spans="1:18" x14ac:dyDescent="0.25">
      <c r="A8" s="14"/>
      <c r="B8" s="1"/>
      <c r="C8" s="15"/>
      <c r="D8" s="1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6"/>
    </row>
    <row r="9" spans="1:18" x14ac:dyDescent="0.25">
      <c r="A9" s="1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6"/>
    </row>
    <row r="10" spans="1:18" ht="15.75" thickBot="1" x14ac:dyDescent="0.3">
      <c r="A10" s="166" t="s">
        <v>28</v>
      </c>
      <c r="B10" s="167"/>
      <c r="C10" s="167"/>
      <c r="D10" s="16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8"/>
    </row>
    <row r="11" spans="1:18" x14ac:dyDescent="0.25">
      <c r="A11" s="21"/>
      <c r="E11" s="125" t="s">
        <v>15</v>
      </c>
      <c r="F11" s="125" t="s">
        <v>16</v>
      </c>
      <c r="G11" s="125" t="s">
        <v>17</v>
      </c>
      <c r="H11" s="125" t="s">
        <v>18</v>
      </c>
      <c r="I11" s="125" t="s">
        <v>19</v>
      </c>
      <c r="J11" s="125" t="s">
        <v>20</v>
      </c>
      <c r="K11" s="125" t="s">
        <v>21</v>
      </c>
      <c r="L11" s="125" t="s">
        <v>22</v>
      </c>
      <c r="M11" s="125" t="s">
        <v>23</v>
      </c>
      <c r="N11" s="125" t="s">
        <v>24</v>
      </c>
      <c r="O11" s="125" t="s">
        <v>25</v>
      </c>
      <c r="P11" s="125" t="s">
        <v>26</v>
      </c>
      <c r="Q11" s="126"/>
      <c r="R11" s="126"/>
    </row>
    <row r="12" spans="1:18" x14ac:dyDescent="0.25">
      <c r="A12" s="21" t="s">
        <v>46</v>
      </c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6"/>
      <c r="R12" s="126"/>
    </row>
    <row r="13" spans="1:18" x14ac:dyDescent="0.25">
      <c r="A13" t="s">
        <v>31</v>
      </c>
      <c r="E13" s="126">
        <v>1000</v>
      </c>
      <c r="F13" s="126">
        <v>1000</v>
      </c>
      <c r="G13" s="126">
        <v>1000</v>
      </c>
      <c r="H13" s="126">
        <v>1000</v>
      </c>
      <c r="I13" s="126">
        <v>1000</v>
      </c>
      <c r="J13" s="126">
        <v>1000</v>
      </c>
      <c r="K13" s="126">
        <v>1000</v>
      </c>
      <c r="L13" s="126">
        <v>1000</v>
      </c>
      <c r="M13" s="126">
        <v>1000</v>
      </c>
      <c r="N13" s="126">
        <v>1000</v>
      </c>
      <c r="O13" s="126">
        <v>1000</v>
      </c>
      <c r="P13" s="126">
        <v>1000</v>
      </c>
      <c r="Q13" s="126"/>
      <c r="R13" s="126">
        <f>SUM(E13:Q13)</f>
        <v>12000</v>
      </c>
    </row>
    <row r="14" spans="1:18" x14ac:dyDescent="0.25">
      <c r="A14" t="s">
        <v>32</v>
      </c>
      <c r="E14" s="126">
        <v>0</v>
      </c>
      <c r="F14" s="126">
        <v>0</v>
      </c>
      <c r="G14" s="126">
        <v>0</v>
      </c>
      <c r="H14" s="126">
        <v>0</v>
      </c>
      <c r="I14" s="126">
        <v>0</v>
      </c>
      <c r="J14" s="126">
        <v>0</v>
      </c>
      <c r="K14" s="126">
        <v>0</v>
      </c>
      <c r="L14" s="126">
        <v>0</v>
      </c>
      <c r="M14" s="126">
        <v>0</v>
      </c>
      <c r="N14" s="126">
        <v>0</v>
      </c>
      <c r="O14" s="126">
        <v>0</v>
      </c>
      <c r="P14" s="126">
        <v>0</v>
      </c>
      <c r="Q14" s="126"/>
      <c r="R14" s="126">
        <f t="shared" ref="R14:R30" si="0">SUM(E14:Q14)</f>
        <v>0</v>
      </c>
    </row>
    <row r="15" spans="1:18" x14ac:dyDescent="0.25">
      <c r="A15" s="23" t="s">
        <v>33</v>
      </c>
      <c r="B15" s="23"/>
      <c r="C15" s="23"/>
      <c r="E15" s="126">
        <v>25</v>
      </c>
      <c r="F15" s="126">
        <v>25</v>
      </c>
      <c r="G15" s="126">
        <v>25</v>
      </c>
      <c r="H15" s="126">
        <v>25</v>
      </c>
      <c r="I15" s="126">
        <v>25</v>
      </c>
      <c r="J15" s="126">
        <v>25</v>
      </c>
      <c r="K15" s="126">
        <v>25</v>
      </c>
      <c r="L15" s="126">
        <v>25</v>
      </c>
      <c r="M15" s="126">
        <v>25</v>
      </c>
      <c r="N15" s="126">
        <v>25</v>
      </c>
      <c r="O15" s="126">
        <v>25</v>
      </c>
      <c r="P15" s="126">
        <v>25</v>
      </c>
      <c r="Q15" s="126"/>
      <c r="R15" s="126">
        <f t="shared" si="0"/>
        <v>300</v>
      </c>
    </row>
    <row r="16" spans="1:18" x14ac:dyDescent="0.25">
      <c r="A16" t="s">
        <v>34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126">
        <v>0</v>
      </c>
      <c r="L16" s="126">
        <v>0</v>
      </c>
      <c r="M16" s="126">
        <v>0</v>
      </c>
      <c r="N16" s="126">
        <v>0</v>
      </c>
      <c r="O16" s="126">
        <v>0</v>
      </c>
      <c r="P16" s="126">
        <v>0</v>
      </c>
      <c r="Q16" s="126"/>
      <c r="R16" s="126">
        <f t="shared" si="0"/>
        <v>0</v>
      </c>
    </row>
    <row r="17" spans="1:18" x14ac:dyDescent="0.25">
      <c r="A17" s="23" t="s">
        <v>35</v>
      </c>
      <c r="B17" s="23"/>
      <c r="C17" s="23"/>
      <c r="E17" s="126">
        <v>200</v>
      </c>
      <c r="F17" s="126">
        <v>200</v>
      </c>
      <c r="G17" s="126">
        <v>200</v>
      </c>
      <c r="H17" s="126">
        <v>50</v>
      </c>
      <c r="I17" s="126">
        <v>50</v>
      </c>
      <c r="J17" s="126">
        <v>50</v>
      </c>
      <c r="K17" s="126">
        <v>50</v>
      </c>
      <c r="L17" s="126">
        <v>50</v>
      </c>
      <c r="M17" s="126">
        <v>200</v>
      </c>
      <c r="N17" s="126">
        <v>200</v>
      </c>
      <c r="O17" s="126">
        <v>200</v>
      </c>
      <c r="P17" s="126">
        <v>50</v>
      </c>
      <c r="Q17" s="126"/>
      <c r="R17" s="126">
        <f t="shared" si="0"/>
        <v>1500</v>
      </c>
    </row>
    <row r="18" spans="1:18" x14ac:dyDescent="0.25">
      <c r="A18" s="23" t="s">
        <v>36</v>
      </c>
      <c r="B18" s="23"/>
      <c r="C18" s="23"/>
      <c r="E18" s="126">
        <v>25</v>
      </c>
      <c r="F18" s="126">
        <v>25</v>
      </c>
      <c r="G18" s="126">
        <v>25</v>
      </c>
      <c r="H18" s="126">
        <v>25</v>
      </c>
      <c r="I18" s="126">
        <v>25</v>
      </c>
      <c r="J18" s="126">
        <v>25</v>
      </c>
      <c r="K18" s="126">
        <v>25</v>
      </c>
      <c r="L18" s="126">
        <v>25</v>
      </c>
      <c r="M18" s="126">
        <v>25</v>
      </c>
      <c r="N18" s="126">
        <v>25</v>
      </c>
      <c r="O18" s="126">
        <v>25</v>
      </c>
      <c r="P18" s="126">
        <v>25</v>
      </c>
      <c r="Q18" s="126"/>
      <c r="R18" s="126">
        <f t="shared" si="0"/>
        <v>300</v>
      </c>
    </row>
    <row r="19" spans="1:18" x14ac:dyDescent="0.25">
      <c r="A19" s="23" t="s">
        <v>37</v>
      </c>
      <c r="B19" s="23"/>
      <c r="C19" s="23"/>
      <c r="E19" s="126">
        <v>25</v>
      </c>
      <c r="F19" s="126">
        <v>25</v>
      </c>
      <c r="G19" s="126">
        <v>25</v>
      </c>
      <c r="H19" s="126">
        <v>25</v>
      </c>
      <c r="I19" s="126">
        <v>25</v>
      </c>
      <c r="J19" s="126">
        <v>25</v>
      </c>
      <c r="K19" s="126">
        <v>25</v>
      </c>
      <c r="L19" s="126">
        <v>25</v>
      </c>
      <c r="M19" s="126">
        <v>25</v>
      </c>
      <c r="N19" s="126">
        <v>25</v>
      </c>
      <c r="O19" s="126">
        <v>25</v>
      </c>
      <c r="P19" s="126">
        <v>25</v>
      </c>
      <c r="Q19" s="126"/>
      <c r="R19" s="126">
        <f t="shared" si="0"/>
        <v>300</v>
      </c>
    </row>
    <row r="20" spans="1:18" x14ac:dyDescent="0.25">
      <c r="A20" s="23" t="s">
        <v>38</v>
      </c>
      <c r="B20" s="23"/>
      <c r="C20" s="23"/>
      <c r="E20" s="126">
        <v>50</v>
      </c>
      <c r="F20" s="126">
        <v>50</v>
      </c>
      <c r="G20" s="126">
        <v>50</v>
      </c>
      <c r="H20" s="126">
        <v>50</v>
      </c>
      <c r="I20" s="126">
        <v>50</v>
      </c>
      <c r="J20" s="126">
        <v>50</v>
      </c>
      <c r="K20" s="126">
        <v>50</v>
      </c>
      <c r="L20" s="126">
        <v>50</v>
      </c>
      <c r="M20" s="126">
        <v>50</v>
      </c>
      <c r="N20" s="126">
        <v>50</v>
      </c>
      <c r="O20" s="126">
        <v>50</v>
      </c>
      <c r="P20" s="126">
        <v>50</v>
      </c>
      <c r="Q20" s="126"/>
      <c r="R20" s="126">
        <f t="shared" si="0"/>
        <v>600</v>
      </c>
    </row>
    <row r="21" spans="1:18" x14ac:dyDescent="0.25">
      <c r="A21" t="s">
        <v>39</v>
      </c>
      <c r="E21" s="126">
        <v>5000</v>
      </c>
      <c r="F21" s="126">
        <v>5000</v>
      </c>
      <c r="G21" s="126">
        <v>5000</v>
      </c>
      <c r="H21" s="126">
        <v>5000</v>
      </c>
      <c r="I21" s="126">
        <v>5000</v>
      </c>
      <c r="J21" s="126">
        <v>5000</v>
      </c>
      <c r="K21" s="126">
        <v>5000</v>
      </c>
      <c r="L21" s="126">
        <v>5000</v>
      </c>
      <c r="M21" s="126">
        <v>5000</v>
      </c>
      <c r="N21" s="126">
        <v>5000</v>
      </c>
      <c r="O21" s="126">
        <v>5000</v>
      </c>
      <c r="P21" s="126">
        <v>5000</v>
      </c>
      <c r="Q21" s="126"/>
      <c r="R21" s="126">
        <f t="shared" si="0"/>
        <v>60000</v>
      </c>
    </row>
    <row r="22" spans="1:18" x14ac:dyDescent="0.25">
      <c r="A22" t="s">
        <v>40</v>
      </c>
      <c r="E22" s="126">
        <v>0</v>
      </c>
      <c r="F22" s="126">
        <v>0</v>
      </c>
      <c r="G22" s="126">
        <v>0</v>
      </c>
      <c r="H22" s="126">
        <v>0</v>
      </c>
      <c r="I22" s="126">
        <v>0</v>
      </c>
      <c r="J22" s="126">
        <v>0</v>
      </c>
      <c r="K22" s="126">
        <v>0</v>
      </c>
      <c r="L22" s="126">
        <v>0</v>
      </c>
      <c r="M22" s="126">
        <v>0</v>
      </c>
      <c r="N22" s="126">
        <v>0</v>
      </c>
      <c r="O22" s="126">
        <v>0</v>
      </c>
      <c r="P22" s="126">
        <v>0</v>
      </c>
      <c r="Q22" s="126"/>
      <c r="R22" s="126">
        <f t="shared" si="0"/>
        <v>0</v>
      </c>
    </row>
    <row r="23" spans="1:18" x14ac:dyDescent="0.25">
      <c r="A23" s="23" t="s">
        <v>41</v>
      </c>
      <c r="B23" s="23"/>
      <c r="E23" s="126">
        <v>25</v>
      </c>
      <c r="F23" s="126">
        <v>25</v>
      </c>
      <c r="G23" s="126">
        <v>25</v>
      </c>
      <c r="H23" s="126">
        <v>25</v>
      </c>
      <c r="I23" s="126">
        <v>25</v>
      </c>
      <c r="J23" s="126">
        <v>25</v>
      </c>
      <c r="K23" s="126">
        <v>25</v>
      </c>
      <c r="L23" s="126">
        <v>25</v>
      </c>
      <c r="M23" s="126">
        <v>25</v>
      </c>
      <c r="N23" s="126">
        <v>25</v>
      </c>
      <c r="O23" s="126">
        <v>25</v>
      </c>
      <c r="P23" s="126">
        <v>25</v>
      </c>
      <c r="Q23" s="126"/>
      <c r="R23" s="126">
        <f t="shared" si="0"/>
        <v>300</v>
      </c>
    </row>
    <row r="24" spans="1:18" x14ac:dyDescent="0.25">
      <c r="A24" t="s">
        <v>1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0</v>
      </c>
      <c r="K24" s="126">
        <v>0</v>
      </c>
      <c r="L24" s="126">
        <v>0</v>
      </c>
      <c r="M24" s="126">
        <v>0</v>
      </c>
      <c r="N24" s="126">
        <v>0</v>
      </c>
      <c r="O24" s="126">
        <v>0</v>
      </c>
      <c r="P24" s="126">
        <v>0</v>
      </c>
      <c r="Q24" s="126"/>
      <c r="R24" s="126">
        <f t="shared" si="0"/>
        <v>0</v>
      </c>
    </row>
    <row r="25" spans="1:18" x14ac:dyDescent="0.25">
      <c r="A25" t="s">
        <v>1</v>
      </c>
      <c r="E25" s="126">
        <v>0</v>
      </c>
      <c r="F25" s="126">
        <v>0</v>
      </c>
      <c r="G25" s="126">
        <v>0</v>
      </c>
      <c r="H25" s="126">
        <v>0</v>
      </c>
      <c r="I25" s="126">
        <v>0</v>
      </c>
      <c r="J25" s="126">
        <v>0</v>
      </c>
      <c r="K25" s="126">
        <v>0</v>
      </c>
      <c r="L25" s="126">
        <v>0</v>
      </c>
      <c r="M25" s="126">
        <v>0</v>
      </c>
      <c r="N25" s="126">
        <v>0</v>
      </c>
      <c r="O25" s="126">
        <v>0</v>
      </c>
      <c r="P25" s="126">
        <v>0</v>
      </c>
      <c r="Q25" s="126"/>
      <c r="R25" s="126">
        <f t="shared" si="0"/>
        <v>0</v>
      </c>
    </row>
    <row r="26" spans="1:18" x14ac:dyDescent="0.25">
      <c r="A26" t="s">
        <v>1</v>
      </c>
      <c r="E26" s="127">
        <v>0</v>
      </c>
      <c r="F26" s="127">
        <v>0</v>
      </c>
      <c r="G26" s="127">
        <v>0</v>
      </c>
      <c r="H26" s="127">
        <v>0</v>
      </c>
      <c r="I26" s="127">
        <v>0</v>
      </c>
      <c r="J26" s="127">
        <v>0</v>
      </c>
      <c r="K26" s="127">
        <v>0</v>
      </c>
      <c r="L26" s="127">
        <v>0</v>
      </c>
      <c r="M26" s="127">
        <v>0</v>
      </c>
      <c r="N26" s="127">
        <v>0</v>
      </c>
      <c r="O26" s="127">
        <v>0</v>
      </c>
      <c r="P26" s="127">
        <v>0</v>
      </c>
      <c r="Q26" s="126"/>
      <c r="R26" s="126">
        <f t="shared" si="0"/>
        <v>0</v>
      </c>
    </row>
    <row r="27" spans="1:18" x14ac:dyDescent="0.25"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</row>
    <row r="28" spans="1:18" x14ac:dyDescent="0.25">
      <c r="C28" s="22" t="s">
        <v>43</v>
      </c>
      <c r="D28" s="23"/>
      <c r="E28" s="128">
        <f>SUM(E13:E27)</f>
        <v>6350</v>
      </c>
      <c r="F28" s="128">
        <f t="shared" ref="F28:P28" si="1">SUM(F13:F27)</f>
        <v>6350</v>
      </c>
      <c r="G28" s="128">
        <f t="shared" si="1"/>
        <v>6350</v>
      </c>
      <c r="H28" s="128">
        <f t="shared" si="1"/>
        <v>6200</v>
      </c>
      <c r="I28" s="128">
        <f t="shared" si="1"/>
        <v>6200</v>
      </c>
      <c r="J28" s="128">
        <f t="shared" si="1"/>
        <v>6200</v>
      </c>
      <c r="K28" s="128">
        <f t="shared" si="1"/>
        <v>6200</v>
      </c>
      <c r="L28" s="128">
        <f t="shared" si="1"/>
        <v>6200</v>
      </c>
      <c r="M28" s="128">
        <f t="shared" si="1"/>
        <v>6350</v>
      </c>
      <c r="N28" s="128">
        <f t="shared" si="1"/>
        <v>6350</v>
      </c>
      <c r="O28" s="128">
        <f t="shared" si="1"/>
        <v>6350</v>
      </c>
      <c r="P28" s="128">
        <f t="shared" si="1"/>
        <v>6200</v>
      </c>
      <c r="Q28" s="128"/>
      <c r="R28" s="128">
        <f t="shared" si="0"/>
        <v>75300</v>
      </c>
    </row>
    <row r="29" spans="1:18" x14ac:dyDescent="0.25"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</row>
    <row r="30" spans="1:18" x14ac:dyDescent="0.25">
      <c r="A30" t="s">
        <v>42</v>
      </c>
      <c r="E30" s="127">
        <v>0</v>
      </c>
      <c r="F30" s="127">
        <v>0</v>
      </c>
      <c r="G30" s="127">
        <v>0</v>
      </c>
      <c r="H30" s="127">
        <v>0</v>
      </c>
      <c r="I30" s="127">
        <v>0</v>
      </c>
      <c r="J30" s="127">
        <v>0</v>
      </c>
      <c r="K30" s="127">
        <v>0</v>
      </c>
      <c r="L30" s="127">
        <v>0</v>
      </c>
      <c r="M30" s="127">
        <v>0</v>
      </c>
      <c r="N30" s="127">
        <v>0</v>
      </c>
      <c r="O30" s="127">
        <v>0</v>
      </c>
      <c r="P30" s="127">
        <v>0</v>
      </c>
      <c r="Q30" s="126"/>
      <c r="R30" s="126">
        <f t="shared" si="0"/>
        <v>0</v>
      </c>
    </row>
    <row r="31" spans="1:18" x14ac:dyDescent="0.25"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</row>
    <row r="32" spans="1:18" x14ac:dyDescent="0.25">
      <c r="C32" s="2" t="s">
        <v>44</v>
      </c>
      <c r="E32" s="126">
        <f>SUM(E28-E30)</f>
        <v>6350</v>
      </c>
      <c r="F32" s="126">
        <f t="shared" ref="F32:R32" si="2">SUM(F28-F30)</f>
        <v>6350</v>
      </c>
      <c r="G32" s="126">
        <f t="shared" si="2"/>
        <v>6350</v>
      </c>
      <c r="H32" s="126">
        <f t="shared" si="2"/>
        <v>6200</v>
      </c>
      <c r="I32" s="126">
        <f t="shared" si="2"/>
        <v>6200</v>
      </c>
      <c r="J32" s="126">
        <f t="shared" si="2"/>
        <v>6200</v>
      </c>
      <c r="K32" s="126">
        <f t="shared" si="2"/>
        <v>6200</v>
      </c>
      <c r="L32" s="126">
        <f t="shared" si="2"/>
        <v>6200</v>
      </c>
      <c r="M32" s="126">
        <f t="shared" si="2"/>
        <v>6350</v>
      </c>
      <c r="N32" s="126">
        <f t="shared" si="2"/>
        <v>6350</v>
      </c>
      <c r="O32" s="126">
        <f t="shared" si="2"/>
        <v>6350</v>
      </c>
      <c r="P32" s="126">
        <f t="shared" si="2"/>
        <v>6200</v>
      </c>
      <c r="Q32" s="126"/>
      <c r="R32" s="126">
        <f t="shared" si="2"/>
        <v>75300</v>
      </c>
    </row>
  </sheetData>
  <mergeCells count="2">
    <mergeCell ref="A1:H1"/>
    <mergeCell ref="A10:D10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92A9D-8B46-4C74-A5AA-142D1776215C}">
  <dimension ref="A1:M44"/>
  <sheetViews>
    <sheetView workbookViewId="0">
      <selection activeCell="C4" sqref="C4"/>
    </sheetView>
  </sheetViews>
  <sheetFormatPr defaultRowHeight="15" x14ac:dyDescent="0.25"/>
  <cols>
    <col min="1" max="1" width="47.85546875" style="90" customWidth="1"/>
    <col min="2" max="2" width="5" style="90" customWidth="1"/>
    <col min="3" max="4" width="12.85546875" style="90" bestFit="1" customWidth="1"/>
    <col min="5" max="5" width="5" style="90" customWidth="1"/>
    <col min="6" max="6" width="9.28515625" style="90" customWidth="1"/>
    <col min="7" max="16384" width="9.140625" style="90"/>
  </cols>
  <sheetData>
    <row r="1" spans="1:13" ht="47.25" thickBot="1" x14ac:dyDescent="0.75">
      <c r="A1" s="170" t="s">
        <v>78</v>
      </c>
      <c r="B1" s="171"/>
      <c r="C1" s="171"/>
      <c r="D1" s="172"/>
    </row>
    <row r="2" spans="1:13" ht="15.75" thickBot="1" x14ac:dyDescent="0.3">
      <c r="C2" s="168" t="s">
        <v>82</v>
      </c>
      <c r="D2" s="169"/>
      <c r="F2" s="91"/>
    </row>
    <row r="3" spans="1:13" ht="15.75" thickBot="1" x14ac:dyDescent="0.3">
      <c r="C3" s="92">
        <v>1</v>
      </c>
      <c r="D3" s="113">
        <v>2</v>
      </c>
      <c r="F3" s="91"/>
    </row>
    <row r="4" spans="1:13" ht="48.75" customHeight="1" thickBot="1" x14ac:dyDescent="0.4">
      <c r="C4" s="116" t="s">
        <v>77</v>
      </c>
      <c r="D4" s="116" t="s">
        <v>79</v>
      </c>
      <c r="F4" s="93"/>
      <c r="G4" s="173" t="s">
        <v>83</v>
      </c>
      <c r="H4" s="174"/>
      <c r="I4" s="174"/>
      <c r="J4" s="174"/>
      <c r="K4" s="175"/>
    </row>
    <row r="5" spans="1:13" ht="27.75" customHeight="1" x14ac:dyDescent="0.25">
      <c r="A5" s="95" t="s">
        <v>50</v>
      </c>
      <c r="C5" s="117" t="s">
        <v>51</v>
      </c>
      <c r="D5" s="117" t="s">
        <v>51</v>
      </c>
      <c r="F5" s="93"/>
      <c r="G5" s="94"/>
    </row>
    <row r="6" spans="1:13" ht="27.75" customHeight="1" x14ac:dyDescent="0.25">
      <c r="A6" s="96" t="s">
        <v>72</v>
      </c>
      <c r="C6" s="97"/>
      <c r="D6" s="97"/>
      <c r="F6" s="93"/>
      <c r="G6" s="94"/>
      <c r="I6" s="102"/>
      <c r="J6" s="102"/>
      <c r="K6" s="102"/>
      <c r="L6" s="102"/>
      <c r="M6" s="102"/>
    </row>
    <row r="7" spans="1:13" x14ac:dyDescent="0.25">
      <c r="A7" s="90" t="s">
        <v>52</v>
      </c>
      <c r="C7" s="98"/>
      <c r="D7" s="98">
        <v>1.5</v>
      </c>
      <c r="F7" s="99"/>
      <c r="I7" s="102"/>
      <c r="J7" s="102"/>
      <c r="K7" s="102"/>
      <c r="L7" s="102"/>
      <c r="M7" s="102"/>
    </row>
    <row r="8" spans="1:13" x14ac:dyDescent="0.25">
      <c r="A8" s="90" t="s">
        <v>76</v>
      </c>
      <c r="C8" s="98"/>
      <c r="D8" s="98"/>
      <c r="F8" s="99"/>
      <c r="I8" s="102"/>
      <c r="J8" s="102"/>
      <c r="K8" s="102"/>
      <c r="L8" s="102"/>
      <c r="M8" s="102"/>
    </row>
    <row r="9" spans="1:13" x14ac:dyDescent="0.25">
      <c r="A9" s="90" t="s">
        <v>1</v>
      </c>
      <c r="C9" s="98"/>
      <c r="D9" s="98"/>
      <c r="F9" s="99"/>
      <c r="I9" s="102"/>
      <c r="J9" s="102"/>
      <c r="K9" s="102"/>
      <c r="L9" s="102"/>
      <c r="M9" s="102"/>
    </row>
    <row r="10" spans="1:13" x14ac:dyDescent="0.25">
      <c r="A10" s="90" t="s">
        <v>1</v>
      </c>
      <c r="C10" s="98"/>
      <c r="D10" s="98"/>
      <c r="F10" s="99"/>
      <c r="I10" s="102"/>
      <c r="J10" s="102"/>
      <c r="K10" s="102"/>
      <c r="L10" s="102"/>
      <c r="M10" s="102"/>
    </row>
    <row r="11" spans="1:13" ht="31.5" customHeight="1" x14ac:dyDescent="0.25">
      <c r="A11" s="100" t="s">
        <v>53</v>
      </c>
      <c r="C11" s="98"/>
      <c r="D11" s="98"/>
      <c r="F11" s="101"/>
      <c r="I11" s="102"/>
      <c r="J11" s="102"/>
      <c r="K11" s="102"/>
      <c r="L11" s="102"/>
      <c r="M11" s="102"/>
    </row>
    <row r="12" spans="1:13" x14ac:dyDescent="0.25">
      <c r="A12" s="90" t="s">
        <v>54</v>
      </c>
      <c r="C12" s="98"/>
      <c r="D12" s="98"/>
      <c r="F12" s="101"/>
      <c r="I12" s="102"/>
      <c r="J12" s="102"/>
      <c r="K12" s="102"/>
      <c r="L12" s="102"/>
      <c r="M12" s="102"/>
    </row>
    <row r="13" spans="1:13" x14ac:dyDescent="0.25">
      <c r="A13" s="90" t="s">
        <v>55</v>
      </c>
      <c r="C13" s="98">
        <v>1.25</v>
      </c>
      <c r="D13" s="98"/>
      <c r="F13" s="101"/>
    </row>
    <row r="14" spans="1:13" x14ac:dyDescent="0.25">
      <c r="A14" s="90" t="s">
        <v>1</v>
      </c>
      <c r="C14" s="98"/>
      <c r="D14" s="98"/>
      <c r="F14" s="101"/>
    </row>
    <row r="15" spans="1:13" x14ac:dyDescent="0.25">
      <c r="A15" s="90" t="s">
        <v>1</v>
      </c>
      <c r="C15" s="98"/>
      <c r="D15" s="98"/>
      <c r="F15" s="101"/>
    </row>
    <row r="16" spans="1:13" ht="31.5" customHeight="1" x14ac:dyDescent="0.25">
      <c r="A16" s="100" t="s">
        <v>56</v>
      </c>
      <c r="C16" s="98"/>
      <c r="D16" s="98"/>
      <c r="F16" s="101"/>
    </row>
    <row r="17" spans="1:6" x14ac:dyDescent="0.25">
      <c r="A17" s="90" t="s">
        <v>57</v>
      </c>
      <c r="C17" s="98">
        <v>0.2</v>
      </c>
      <c r="D17" s="98"/>
      <c r="F17" s="101"/>
    </row>
    <row r="18" spans="1:6" x14ac:dyDescent="0.25">
      <c r="A18" s="90" t="s">
        <v>58</v>
      </c>
      <c r="C18" s="98"/>
      <c r="D18" s="98"/>
      <c r="F18" s="101"/>
    </row>
    <row r="19" spans="1:6" x14ac:dyDescent="0.25">
      <c r="A19" s="90" t="s">
        <v>1</v>
      </c>
      <c r="C19" s="98"/>
      <c r="D19" s="98"/>
      <c r="F19" s="101"/>
    </row>
    <row r="20" spans="1:6" ht="34.5" customHeight="1" x14ac:dyDescent="0.25">
      <c r="A20" s="100" t="s">
        <v>59</v>
      </c>
      <c r="C20" s="98"/>
      <c r="D20" s="98"/>
      <c r="F20" s="101"/>
    </row>
    <row r="21" spans="1:6" x14ac:dyDescent="0.25">
      <c r="A21" s="90" t="s">
        <v>61</v>
      </c>
      <c r="C21" s="98"/>
      <c r="D21" s="98"/>
      <c r="E21" s="102"/>
      <c r="F21" s="101"/>
    </row>
    <row r="22" spans="1:6" x14ac:dyDescent="0.25">
      <c r="A22" s="90" t="s">
        <v>60</v>
      </c>
      <c r="C22" s="98"/>
      <c r="D22" s="98">
        <v>0.75</v>
      </c>
      <c r="E22" s="103"/>
    </row>
    <row r="23" spans="1:6" x14ac:dyDescent="0.25">
      <c r="A23" s="90" t="s">
        <v>1</v>
      </c>
      <c r="C23" s="98"/>
      <c r="D23" s="98">
        <v>1</v>
      </c>
      <c r="E23" s="103"/>
    </row>
    <row r="24" spans="1:6" x14ac:dyDescent="0.25">
      <c r="A24" s="90" t="s">
        <v>1</v>
      </c>
      <c r="C24" s="98"/>
      <c r="D24" s="98"/>
      <c r="F24" s="101"/>
    </row>
    <row r="25" spans="1:6" ht="33.75" customHeight="1" x14ac:dyDescent="0.25">
      <c r="A25" s="100" t="s">
        <v>62</v>
      </c>
      <c r="C25" s="98"/>
      <c r="D25" s="98"/>
      <c r="F25" s="101"/>
    </row>
    <row r="26" spans="1:6" x14ac:dyDescent="0.25">
      <c r="A26" s="90" t="s">
        <v>63</v>
      </c>
      <c r="C26" s="98"/>
      <c r="D26" s="98"/>
      <c r="F26" s="101"/>
    </row>
    <row r="27" spans="1:6" x14ac:dyDescent="0.25">
      <c r="A27" s="90" t="s">
        <v>64</v>
      </c>
      <c r="C27" s="98"/>
      <c r="D27" s="98"/>
      <c r="F27" s="101"/>
    </row>
    <row r="28" spans="1:6" x14ac:dyDescent="0.25">
      <c r="A28" s="90" t="s">
        <v>1</v>
      </c>
      <c r="C28" s="98"/>
      <c r="D28" s="98"/>
      <c r="F28" s="101"/>
    </row>
    <row r="29" spans="1:6" x14ac:dyDescent="0.25">
      <c r="A29" s="90" t="s">
        <v>1</v>
      </c>
      <c r="C29" s="98"/>
      <c r="D29" s="98"/>
      <c r="F29" s="101"/>
    </row>
    <row r="30" spans="1:6" ht="35.25" customHeight="1" x14ac:dyDescent="0.25">
      <c r="A30" s="96" t="s">
        <v>1</v>
      </c>
      <c r="C30" s="98"/>
      <c r="D30" s="98"/>
      <c r="F30" s="101"/>
    </row>
    <row r="31" spans="1:6" x14ac:dyDescent="0.25">
      <c r="A31" s="90" t="s">
        <v>65</v>
      </c>
      <c r="C31" s="98"/>
      <c r="D31" s="98"/>
      <c r="F31" s="101"/>
    </row>
    <row r="32" spans="1:6" x14ac:dyDescent="0.25">
      <c r="A32" s="90" t="s">
        <v>1</v>
      </c>
      <c r="C32" s="98"/>
      <c r="D32" s="98"/>
      <c r="F32" s="101"/>
    </row>
    <row r="33" spans="1:6" x14ac:dyDescent="0.25">
      <c r="A33" s="90" t="s">
        <v>1</v>
      </c>
      <c r="C33" s="98"/>
      <c r="D33" s="104"/>
      <c r="F33" s="101"/>
    </row>
    <row r="34" spans="1:6" x14ac:dyDescent="0.25">
      <c r="A34" s="105" t="s">
        <v>66</v>
      </c>
      <c r="C34" s="106">
        <f>SUM(C7:C33)</f>
        <v>1.45</v>
      </c>
      <c r="D34" s="106">
        <f>SUM(D7:D33)</f>
        <v>3.25</v>
      </c>
      <c r="F34" s="107"/>
    </row>
    <row r="35" spans="1:6" x14ac:dyDescent="0.25">
      <c r="C35" s="108"/>
      <c r="D35" s="108"/>
      <c r="F35" s="108"/>
    </row>
    <row r="36" spans="1:6" x14ac:dyDescent="0.25">
      <c r="A36" s="90" t="s">
        <v>67</v>
      </c>
      <c r="C36" s="109">
        <f>SUM(C34/3)*10</f>
        <v>4.833333333333333</v>
      </c>
      <c r="D36" s="109">
        <f t="shared" ref="D36" si="0">SUM(D34/3)*10</f>
        <v>10.833333333333332</v>
      </c>
      <c r="F36" s="109"/>
    </row>
    <row r="37" spans="1:6" x14ac:dyDescent="0.25">
      <c r="C37" s="109"/>
      <c r="D37" s="109"/>
      <c r="F37" s="109"/>
    </row>
    <row r="38" spans="1:6" x14ac:dyDescent="0.25">
      <c r="A38" s="90" t="s">
        <v>68</v>
      </c>
      <c r="C38" s="110">
        <v>4.5</v>
      </c>
      <c r="D38" s="110">
        <v>15</v>
      </c>
      <c r="F38" s="109"/>
    </row>
    <row r="39" spans="1:6" x14ac:dyDescent="0.25">
      <c r="A39" s="114" t="s">
        <v>69</v>
      </c>
      <c r="B39" s="114"/>
      <c r="C39" s="115">
        <f>SUM(C38-C36)</f>
        <v>-0.33333333333333304</v>
      </c>
      <c r="D39" s="115">
        <f t="shared" ref="D39" si="1">SUM(D38-D36)</f>
        <v>4.1666666666666679</v>
      </c>
      <c r="F39" s="110"/>
    </row>
    <row r="40" spans="1:6" x14ac:dyDescent="0.25">
      <c r="C40" s="110"/>
      <c r="D40" s="110"/>
      <c r="F40" s="110"/>
    </row>
    <row r="41" spans="1:6" x14ac:dyDescent="0.25">
      <c r="A41" s="90" t="s">
        <v>70</v>
      </c>
      <c r="C41" s="111">
        <f>SUM(C38/C36)</f>
        <v>0.93103448275862077</v>
      </c>
      <c r="D41" s="111">
        <f t="shared" ref="D41" si="2">SUM(D38/D36)</f>
        <v>1.3846153846153848</v>
      </c>
      <c r="F41" s="109"/>
    </row>
    <row r="42" spans="1:6" x14ac:dyDescent="0.25">
      <c r="C42" s="108"/>
      <c r="D42" s="108"/>
      <c r="F42" s="108"/>
    </row>
    <row r="43" spans="1:6" x14ac:dyDescent="0.25">
      <c r="A43" s="90" t="s">
        <v>71</v>
      </c>
      <c r="C43" s="112">
        <v>50</v>
      </c>
      <c r="D43" s="112">
        <v>50</v>
      </c>
      <c r="F43" s="112"/>
    </row>
    <row r="44" spans="1:6" x14ac:dyDescent="0.25">
      <c r="F44" s="112"/>
    </row>
  </sheetData>
  <mergeCells count="3">
    <mergeCell ref="C2:D2"/>
    <mergeCell ref="A1:D1"/>
    <mergeCell ref="G4:K4"/>
  </mergeCells>
  <phoneticPr fontId="3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62FAF-5403-45A2-97E2-BE10F4563A70}">
  <dimension ref="A1:N28"/>
  <sheetViews>
    <sheetView workbookViewId="0">
      <selection activeCell="D5" sqref="D5"/>
    </sheetView>
  </sheetViews>
  <sheetFormatPr defaultRowHeight="15" x14ac:dyDescent="0.25"/>
  <cols>
    <col min="1" max="1" width="41.7109375" style="46" customWidth="1"/>
    <col min="2" max="2" width="11.5703125" style="46" customWidth="1"/>
    <col min="3" max="12" width="7.42578125" style="46" customWidth="1"/>
    <col min="13" max="13" width="9.42578125" style="46" customWidth="1"/>
    <col min="14" max="16384" width="9.140625" style="46"/>
  </cols>
  <sheetData>
    <row r="1" spans="1:14" ht="15.75" thickBot="1" x14ac:dyDescent="0.3"/>
    <row r="2" spans="1:14" ht="18.75" thickBot="1" x14ac:dyDescent="0.3">
      <c r="A2" s="129" t="s">
        <v>85</v>
      </c>
      <c r="H2" s="155" t="s">
        <v>111</v>
      </c>
      <c r="I2" s="156"/>
    </row>
    <row r="3" spans="1:14" x14ac:dyDescent="0.25">
      <c r="A3" s="143" t="s">
        <v>86</v>
      </c>
      <c r="B3" s="144"/>
      <c r="C3" s="145"/>
      <c r="D3" s="145"/>
      <c r="E3" s="145"/>
      <c r="F3" s="145"/>
      <c r="G3" s="145"/>
      <c r="H3" s="146"/>
      <c r="I3" s="146"/>
      <c r="J3" s="146"/>
      <c r="K3" s="146"/>
      <c r="L3" s="146"/>
      <c r="M3" s="146"/>
      <c r="N3" s="146"/>
    </row>
    <row r="4" spans="1:14" ht="14.25" customHeight="1" x14ac:dyDescent="0.25">
      <c r="A4" s="130" t="s">
        <v>87</v>
      </c>
      <c r="B4" s="131" t="s">
        <v>88</v>
      </c>
      <c r="C4" s="145"/>
      <c r="D4" s="154" t="s">
        <v>106</v>
      </c>
      <c r="E4" s="145"/>
      <c r="F4" s="146"/>
      <c r="G4" s="146"/>
      <c r="H4" s="146"/>
      <c r="I4" s="146"/>
      <c r="J4" s="146"/>
      <c r="K4" s="146"/>
      <c r="L4" s="146"/>
      <c r="M4" s="146"/>
      <c r="N4" s="146"/>
    </row>
    <row r="5" spans="1:14" ht="14.25" customHeight="1" x14ac:dyDescent="0.25">
      <c r="A5" s="132" t="s">
        <v>107</v>
      </c>
      <c r="B5" s="133">
        <v>10</v>
      </c>
      <c r="C5" s="147"/>
      <c r="D5" s="147">
        <v>5</v>
      </c>
      <c r="E5" s="147"/>
      <c r="F5" s="148"/>
      <c r="G5" s="148"/>
      <c r="H5" s="148"/>
      <c r="I5" s="148"/>
      <c r="J5" s="148"/>
      <c r="K5" s="148"/>
      <c r="L5" s="148"/>
      <c r="M5" s="148"/>
      <c r="N5" s="148"/>
    </row>
    <row r="6" spans="1:14" ht="14.25" customHeight="1" x14ac:dyDescent="0.25">
      <c r="A6" s="132" t="s">
        <v>108</v>
      </c>
      <c r="B6" s="133">
        <v>0</v>
      </c>
      <c r="C6" s="147"/>
      <c r="D6" s="147"/>
      <c r="E6" s="147"/>
      <c r="F6" s="148"/>
      <c r="G6" s="148"/>
      <c r="H6" s="148"/>
      <c r="I6" s="148"/>
      <c r="J6" s="148"/>
      <c r="K6" s="148"/>
      <c r="L6" s="148"/>
      <c r="M6" s="148"/>
      <c r="N6" s="148"/>
    </row>
    <row r="7" spans="1:14" ht="14.25" customHeight="1" x14ac:dyDescent="0.25">
      <c r="A7" s="132" t="s">
        <v>109</v>
      </c>
      <c r="B7" s="133">
        <v>0</v>
      </c>
      <c r="C7" s="147"/>
      <c r="D7" s="147"/>
      <c r="E7" s="147"/>
      <c r="F7" s="148"/>
      <c r="G7" s="148"/>
      <c r="H7" s="148"/>
      <c r="I7" s="148"/>
      <c r="J7" s="148"/>
      <c r="K7" s="148"/>
      <c r="L7" s="148"/>
      <c r="M7" s="148"/>
      <c r="N7" s="148"/>
    </row>
    <row r="8" spans="1:14" ht="14.25" customHeight="1" x14ac:dyDescent="0.25">
      <c r="A8" s="132" t="s">
        <v>110</v>
      </c>
      <c r="B8" s="133">
        <v>0</v>
      </c>
      <c r="C8" s="147"/>
      <c r="D8" s="147"/>
      <c r="E8" s="147"/>
      <c r="F8" s="148"/>
      <c r="G8" s="148"/>
      <c r="H8" s="148"/>
      <c r="I8" s="148"/>
      <c r="J8" s="148"/>
      <c r="K8" s="148"/>
      <c r="L8" s="148"/>
      <c r="M8" s="148"/>
      <c r="N8" s="148"/>
    </row>
    <row r="9" spans="1:14" ht="14.25" customHeight="1" x14ac:dyDescent="0.25">
      <c r="A9" s="132" t="s">
        <v>1</v>
      </c>
      <c r="B9" s="133">
        <v>0</v>
      </c>
      <c r="C9" s="147"/>
      <c r="D9" s="147"/>
      <c r="E9" s="147"/>
      <c r="F9" s="148"/>
      <c r="G9" s="148"/>
      <c r="H9" s="148"/>
      <c r="I9" s="148"/>
      <c r="J9" s="148"/>
      <c r="K9" s="148"/>
      <c r="L9" s="148"/>
      <c r="M9" s="148"/>
      <c r="N9" s="148"/>
    </row>
    <row r="10" spans="1:14" ht="14.25" customHeight="1" x14ac:dyDescent="0.25">
      <c r="A10" s="149"/>
      <c r="B10" s="147"/>
      <c r="C10" s="147"/>
      <c r="D10" s="147"/>
      <c r="E10" s="147"/>
      <c r="F10" s="148"/>
      <c r="G10" s="148"/>
      <c r="H10" s="148"/>
      <c r="I10" s="148"/>
      <c r="J10" s="148"/>
      <c r="K10" s="148"/>
      <c r="L10" s="148"/>
      <c r="M10" s="148"/>
      <c r="N10" s="148"/>
    </row>
    <row r="11" spans="1:14" ht="14.25" customHeight="1" x14ac:dyDescent="0.25">
      <c r="A11" s="150" t="s">
        <v>89</v>
      </c>
      <c r="B11" s="157" t="s">
        <v>15</v>
      </c>
      <c r="C11" s="157" t="s">
        <v>16</v>
      </c>
      <c r="D11" s="157" t="s">
        <v>17</v>
      </c>
      <c r="E11" s="157" t="s">
        <v>18</v>
      </c>
      <c r="F11" s="157" t="s">
        <v>19</v>
      </c>
      <c r="G11" s="157" t="s">
        <v>20</v>
      </c>
      <c r="H11" s="157" t="s">
        <v>21</v>
      </c>
      <c r="I11" s="157" t="s">
        <v>22</v>
      </c>
      <c r="J11" s="157" t="s">
        <v>23</v>
      </c>
      <c r="K11" s="157" t="s">
        <v>24</v>
      </c>
      <c r="L11" s="157" t="s">
        <v>25</v>
      </c>
      <c r="M11" s="157" t="s">
        <v>26</v>
      </c>
      <c r="N11" s="147"/>
    </row>
    <row r="12" spans="1:14" x14ac:dyDescent="0.25">
      <c r="A12" s="134" t="s">
        <v>90</v>
      </c>
      <c r="B12" s="135" t="s">
        <v>91</v>
      </c>
      <c r="C12" s="135" t="s">
        <v>92</v>
      </c>
      <c r="D12" s="135" t="s">
        <v>93</v>
      </c>
      <c r="E12" s="135" t="s">
        <v>94</v>
      </c>
      <c r="F12" s="135" t="s">
        <v>95</v>
      </c>
      <c r="G12" s="135" t="s">
        <v>96</v>
      </c>
      <c r="H12" s="135" t="s">
        <v>97</v>
      </c>
      <c r="I12" s="135" t="s">
        <v>98</v>
      </c>
      <c r="J12" s="135" t="s">
        <v>99</v>
      </c>
      <c r="K12" s="135" t="s">
        <v>100</v>
      </c>
      <c r="L12" s="135" t="s">
        <v>101</v>
      </c>
      <c r="M12" s="135" t="s">
        <v>102</v>
      </c>
      <c r="N12" s="135" t="s">
        <v>27</v>
      </c>
    </row>
    <row r="13" spans="1:14" x14ac:dyDescent="0.25">
      <c r="A13" s="132" t="str">
        <f>A5</f>
        <v>Service 1</v>
      </c>
      <c r="B13" s="136">
        <v>25</v>
      </c>
      <c r="C13" s="136">
        <v>25</v>
      </c>
      <c r="D13" s="136">
        <v>25</v>
      </c>
      <c r="E13" s="136">
        <v>25</v>
      </c>
      <c r="F13" s="136">
        <v>25</v>
      </c>
      <c r="G13" s="136">
        <v>25</v>
      </c>
      <c r="H13" s="136">
        <v>25</v>
      </c>
      <c r="I13" s="136">
        <v>25</v>
      </c>
      <c r="J13" s="136">
        <v>25</v>
      </c>
      <c r="K13" s="136">
        <v>25</v>
      </c>
      <c r="L13" s="136">
        <v>25</v>
      </c>
      <c r="M13" s="136">
        <v>25</v>
      </c>
      <c r="N13" s="137">
        <f t="shared" ref="N13:N17" si="0">SUM(B13:M13)</f>
        <v>300</v>
      </c>
    </row>
    <row r="14" spans="1:14" x14ac:dyDescent="0.25">
      <c r="A14" s="132" t="str">
        <f>A6</f>
        <v>Service 2</v>
      </c>
      <c r="B14" s="136">
        <v>0</v>
      </c>
      <c r="C14" s="136">
        <v>0</v>
      </c>
      <c r="D14" s="136">
        <v>0</v>
      </c>
      <c r="E14" s="136">
        <v>0</v>
      </c>
      <c r="F14" s="136">
        <v>0</v>
      </c>
      <c r="G14" s="136">
        <v>0</v>
      </c>
      <c r="H14" s="136">
        <v>0</v>
      </c>
      <c r="I14" s="136">
        <v>0</v>
      </c>
      <c r="J14" s="136">
        <v>0</v>
      </c>
      <c r="K14" s="136">
        <v>0</v>
      </c>
      <c r="L14" s="136">
        <v>0</v>
      </c>
      <c r="M14" s="136">
        <v>0</v>
      </c>
      <c r="N14" s="137">
        <f t="shared" si="0"/>
        <v>0</v>
      </c>
    </row>
    <row r="15" spans="1:14" x14ac:dyDescent="0.25">
      <c r="A15" s="132" t="str">
        <f>A7</f>
        <v>Service 3</v>
      </c>
      <c r="B15" s="136">
        <v>0</v>
      </c>
      <c r="C15" s="136">
        <v>0</v>
      </c>
      <c r="D15" s="136">
        <v>0</v>
      </c>
      <c r="E15" s="136">
        <v>0</v>
      </c>
      <c r="F15" s="136">
        <v>0</v>
      </c>
      <c r="G15" s="136">
        <v>0</v>
      </c>
      <c r="H15" s="136">
        <v>0</v>
      </c>
      <c r="I15" s="136">
        <v>0</v>
      </c>
      <c r="J15" s="136">
        <v>0</v>
      </c>
      <c r="K15" s="136">
        <v>0</v>
      </c>
      <c r="L15" s="136">
        <v>0</v>
      </c>
      <c r="M15" s="136">
        <v>0</v>
      </c>
      <c r="N15" s="137">
        <f t="shared" si="0"/>
        <v>0</v>
      </c>
    </row>
    <row r="16" spans="1:14" x14ac:dyDescent="0.25">
      <c r="A16" s="132" t="str">
        <f>A8</f>
        <v>Service 4</v>
      </c>
      <c r="B16" s="136">
        <v>0</v>
      </c>
      <c r="C16" s="136">
        <v>0</v>
      </c>
      <c r="D16" s="136">
        <v>0</v>
      </c>
      <c r="E16" s="136">
        <v>0</v>
      </c>
      <c r="F16" s="136">
        <v>0</v>
      </c>
      <c r="G16" s="136">
        <v>0</v>
      </c>
      <c r="H16" s="136">
        <v>0</v>
      </c>
      <c r="I16" s="136">
        <v>0</v>
      </c>
      <c r="J16" s="136">
        <v>0</v>
      </c>
      <c r="K16" s="136">
        <v>0</v>
      </c>
      <c r="L16" s="136">
        <v>0</v>
      </c>
      <c r="M16" s="136">
        <v>0</v>
      </c>
      <c r="N16" s="137">
        <f t="shared" si="0"/>
        <v>0</v>
      </c>
    </row>
    <row r="17" spans="1:14" ht="15.75" thickBot="1" x14ac:dyDescent="0.3">
      <c r="A17" s="132" t="str">
        <f>A9</f>
        <v>Other</v>
      </c>
      <c r="B17" s="136">
        <v>0</v>
      </c>
      <c r="C17" s="136">
        <v>0</v>
      </c>
      <c r="D17" s="136">
        <v>0</v>
      </c>
      <c r="E17" s="136">
        <v>0</v>
      </c>
      <c r="F17" s="136">
        <v>0</v>
      </c>
      <c r="G17" s="136">
        <v>0</v>
      </c>
      <c r="H17" s="136">
        <v>0</v>
      </c>
      <c r="I17" s="136">
        <v>0</v>
      </c>
      <c r="J17" s="136">
        <v>0</v>
      </c>
      <c r="K17" s="136">
        <v>0</v>
      </c>
      <c r="L17" s="136">
        <v>0</v>
      </c>
      <c r="M17" s="136">
        <v>0</v>
      </c>
      <c r="N17" s="137">
        <f t="shared" si="0"/>
        <v>0</v>
      </c>
    </row>
    <row r="18" spans="1:14" ht="16.5" thickTop="1" thickBot="1" x14ac:dyDescent="0.3">
      <c r="A18" s="138" t="s">
        <v>103</v>
      </c>
      <c r="B18" s="139">
        <f t="shared" ref="B18:N18" si="1">SUM(B13:B17)</f>
        <v>25</v>
      </c>
      <c r="C18" s="139">
        <f t="shared" si="1"/>
        <v>25</v>
      </c>
      <c r="D18" s="139">
        <f t="shared" si="1"/>
        <v>25</v>
      </c>
      <c r="E18" s="139">
        <f t="shared" si="1"/>
        <v>25</v>
      </c>
      <c r="F18" s="139">
        <f t="shared" si="1"/>
        <v>25</v>
      </c>
      <c r="G18" s="139">
        <f t="shared" si="1"/>
        <v>25</v>
      </c>
      <c r="H18" s="139">
        <f t="shared" si="1"/>
        <v>25</v>
      </c>
      <c r="I18" s="139">
        <f t="shared" si="1"/>
        <v>25</v>
      </c>
      <c r="J18" s="139">
        <f t="shared" si="1"/>
        <v>25</v>
      </c>
      <c r="K18" s="139">
        <f t="shared" si="1"/>
        <v>25</v>
      </c>
      <c r="L18" s="139">
        <f t="shared" si="1"/>
        <v>25</v>
      </c>
      <c r="M18" s="139">
        <f t="shared" si="1"/>
        <v>25</v>
      </c>
      <c r="N18" s="139">
        <f t="shared" si="1"/>
        <v>300</v>
      </c>
    </row>
    <row r="19" spans="1:14" s="153" customFormat="1" ht="15.75" thickTop="1" x14ac:dyDescent="0.25">
      <c r="A19" s="151"/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</row>
    <row r="20" spans="1:14" s="153" customFormat="1" x14ac:dyDescent="0.25">
      <c r="A20" s="143" t="s">
        <v>104</v>
      </c>
      <c r="B20" s="144"/>
      <c r="C20" s="145"/>
      <c r="D20" s="145"/>
      <c r="E20" s="145"/>
      <c r="F20" s="145"/>
      <c r="G20" s="152"/>
      <c r="H20" s="152"/>
      <c r="I20" s="152"/>
      <c r="J20" s="152"/>
      <c r="K20" s="152"/>
      <c r="L20" s="152"/>
      <c r="M20" s="152"/>
      <c r="N20" s="152"/>
    </row>
    <row r="21" spans="1:14" x14ac:dyDescent="0.25">
      <c r="A21" s="134" t="s">
        <v>90</v>
      </c>
      <c r="B21" s="135" t="s">
        <v>91</v>
      </c>
      <c r="C21" s="135" t="s">
        <v>92</v>
      </c>
      <c r="D21" s="135" t="s">
        <v>93</v>
      </c>
      <c r="E21" s="135" t="s">
        <v>94</v>
      </c>
      <c r="F21" s="135" t="s">
        <v>95</v>
      </c>
      <c r="G21" s="135" t="s">
        <v>96</v>
      </c>
      <c r="H21" s="135" t="s">
        <v>97</v>
      </c>
      <c r="I21" s="135" t="s">
        <v>98</v>
      </c>
      <c r="J21" s="135" t="s">
        <v>99</v>
      </c>
      <c r="K21" s="135" t="s">
        <v>100</v>
      </c>
      <c r="L21" s="135" t="s">
        <v>101</v>
      </c>
      <c r="M21" s="135" t="s">
        <v>102</v>
      </c>
      <c r="N21" s="135" t="s">
        <v>27</v>
      </c>
    </row>
    <row r="22" spans="1:14" x14ac:dyDescent="0.25">
      <c r="A22" s="132" t="str">
        <f>A13</f>
        <v>Service 1</v>
      </c>
      <c r="B22" s="140">
        <f t="shared" ref="B22:M22" si="2">B13*$B$5</f>
        <v>250</v>
      </c>
      <c r="C22" s="140">
        <f t="shared" si="2"/>
        <v>250</v>
      </c>
      <c r="D22" s="140">
        <f t="shared" si="2"/>
        <v>250</v>
      </c>
      <c r="E22" s="140">
        <f t="shared" si="2"/>
        <v>250</v>
      </c>
      <c r="F22" s="140">
        <f t="shared" si="2"/>
        <v>250</v>
      </c>
      <c r="G22" s="140">
        <f t="shared" si="2"/>
        <v>250</v>
      </c>
      <c r="H22" s="140">
        <f t="shared" si="2"/>
        <v>250</v>
      </c>
      <c r="I22" s="140">
        <f t="shared" si="2"/>
        <v>250</v>
      </c>
      <c r="J22" s="140">
        <f t="shared" si="2"/>
        <v>250</v>
      </c>
      <c r="K22" s="140">
        <f t="shared" si="2"/>
        <v>250</v>
      </c>
      <c r="L22" s="140">
        <f t="shared" si="2"/>
        <v>250</v>
      </c>
      <c r="M22" s="140">
        <f t="shared" si="2"/>
        <v>250</v>
      </c>
      <c r="N22" s="141">
        <f t="shared" ref="N22:N26" si="3">SUM(B22:M22)</f>
        <v>3000</v>
      </c>
    </row>
    <row r="23" spans="1:14" x14ac:dyDescent="0.25">
      <c r="A23" s="132" t="str">
        <f>A14</f>
        <v>Service 2</v>
      </c>
      <c r="B23" s="140">
        <f t="shared" ref="B23:M23" si="4">B14*$B$6</f>
        <v>0</v>
      </c>
      <c r="C23" s="140">
        <f t="shared" si="4"/>
        <v>0</v>
      </c>
      <c r="D23" s="140">
        <f t="shared" si="4"/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140">
        <f t="shared" si="4"/>
        <v>0</v>
      </c>
      <c r="M23" s="140">
        <f t="shared" si="4"/>
        <v>0</v>
      </c>
      <c r="N23" s="141">
        <f t="shared" si="3"/>
        <v>0</v>
      </c>
    </row>
    <row r="24" spans="1:14" x14ac:dyDescent="0.25">
      <c r="A24" s="132" t="str">
        <f>A15</f>
        <v>Service 3</v>
      </c>
      <c r="B24" s="140">
        <f t="shared" ref="B24:M24" si="5">B15*$B$7</f>
        <v>0</v>
      </c>
      <c r="C24" s="140">
        <f t="shared" si="5"/>
        <v>0</v>
      </c>
      <c r="D24" s="140">
        <f t="shared" si="5"/>
        <v>0</v>
      </c>
      <c r="E24" s="140">
        <f t="shared" si="5"/>
        <v>0</v>
      </c>
      <c r="F24" s="140">
        <f t="shared" si="5"/>
        <v>0</v>
      </c>
      <c r="G24" s="140">
        <f t="shared" si="5"/>
        <v>0</v>
      </c>
      <c r="H24" s="140">
        <f t="shared" si="5"/>
        <v>0</v>
      </c>
      <c r="I24" s="140">
        <f t="shared" si="5"/>
        <v>0</v>
      </c>
      <c r="J24" s="140">
        <f t="shared" si="5"/>
        <v>0</v>
      </c>
      <c r="K24" s="140">
        <f t="shared" si="5"/>
        <v>0</v>
      </c>
      <c r="L24" s="140">
        <f t="shared" si="5"/>
        <v>0</v>
      </c>
      <c r="M24" s="140">
        <f t="shared" si="5"/>
        <v>0</v>
      </c>
      <c r="N24" s="141">
        <f t="shared" si="3"/>
        <v>0</v>
      </c>
    </row>
    <row r="25" spans="1:14" x14ac:dyDescent="0.25">
      <c r="A25" s="132" t="str">
        <f>A16</f>
        <v>Service 4</v>
      </c>
      <c r="B25" s="140">
        <f>B16*$B8</f>
        <v>0</v>
      </c>
      <c r="C25" s="140">
        <f t="shared" ref="C25:M25" si="6">C16*$B$8</f>
        <v>0</v>
      </c>
      <c r="D25" s="140">
        <f t="shared" si="6"/>
        <v>0</v>
      </c>
      <c r="E25" s="140">
        <f t="shared" si="6"/>
        <v>0</v>
      </c>
      <c r="F25" s="140">
        <f t="shared" si="6"/>
        <v>0</v>
      </c>
      <c r="G25" s="140">
        <f t="shared" si="6"/>
        <v>0</v>
      </c>
      <c r="H25" s="140">
        <f t="shared" si="6"/>
        <v>0</v>
      </c>
      <c r="I25" s="140">
        <f t="shared" si="6"/>
        <v>0</v>
      </c>
      <c r="J25" s="140">
        <f t="shared" si="6"/>
        <v>0</v>
      </c>
      <c r="K25" s="140">
        <f t="shared" si="6"/>
        <v>0</v>
      </c>
      <c r="L25" s="140">
        <f t="shared" si="6"/>
        <v>0</v>
      </c>
      <c r="M25" s="140">
        <f t="shared" si="6"/>
        <v>0</v>
      </c>
      <c r="N25" s="141">
        <f t="shared" si="3"/>
        <v>0</v>
      </c>
    </row>
    <row r="26" spans="1:14" ht="15.75" thickBot="1" x14ac:dyDescent="0.3">
      <c r="A26" s="132" t="str">
        <f>A17</f>
        <v>Other</v>
      </c>
      <c r="B26" s="140">
        <f>B17*$B9</f>
        <v>0</v>
      </c>
      <c r="C26" s="140">
        <f t="shared" ref="C26:M26" si="7">C17*$B9</f>
        <v>0</v>
      </c>
      <c r="D26" s="140">
        <f t="shared" si="7"/>
        <v>0</v>
      </c>
      <c r="E26" s="140">
        <f t="shared" si="7"/>
        <v>0</v>
      </c>
      <c r="F26" s="140">
        <f t="shared" si="7"/>
        <v>0</v>
      </c>
      <c r="G26" s="140">
        <f t="shared" si="7"/>
        <v>0</v>
      </c>
      <c r="H26" s="140">
        <f t="shared" si="7"/>
        <v>0</v>
      </c>
      <c r="I26" s="140">
        <f t="shared" si="7"/>
        <v>0</v>
      </c>
      <c r="J26" s="140">
        <f t="shared" si="7"/>
        <v>0</v>
      </c>
      <c r="K26" s="140">
        <f t="shared" si="7"/>
        <v>0</v>
      </c>
      <c r="L26" s="140">
        <f t="shared" si="7"/>
        <v>0</v>
      </c>
      <c r="M26" s="140">
        <f t="shared" si="7"/>
        <v>0</v>
      </c>
      <c r="N26" s="141">
        <f t="shared" si="3"/>
        <v>0</v>
      </c>
    </row>
    <row r="27" spans="1:14" ht="16.5" thickTop="1" thickBot="1" x14ac:dyDescent="0.3">
      <c r="A27" s="138" t="s">
        <v>105</v>
      </c>
      <c r="B27" s="142">
        <f t="shared" ref="B27:N27" si="8">SUM(B22:B26)</f>
        <v>250</v>
      </c>
      <c r="C27" s="142">
        <f t="shared" si="8"/>
        <v>250</v>
      </c>
      <c r="D27" s="142">
        <f t="shared" si="8"/>
        <v>250</v>
      </c>
      <c r="E27" s="142">
        <f t="shared" si="8"/>
        <v>250</v>
      </c>
      <c r="F27" s="142">
        <f t="shared" si="8"/>
        <v>250</v>
      </c>
      <c r="G27" s="142">
        <f t="shared" si="8"/>
        <v>250</v>
      </c>
      <c r="H27" s="142">
        <f t="shared" si="8"/>
        <v>250</v>
      </c>
      <c r="I27" s="142">
        <f t="shared" si="8"/>
        <v>250</v>
      </c>
      <c r="J27" s="142">
        <f t="shared" si="8"/>
        <v>250</v>
      </c>
      <c r="K27" s="142">
        <f t="shared" si="8"/>
        <v>250</v>
      </c>
      <c r="L27" s="142">
        <f t="shared" si="8"/>
        <v>250</v>
      </c>
      <c r="M27" s="142">
        <f t="shared" si="8"/>
        <v>250</v>
      </c>
      <c r="N27" s="142">
        <f t="shared" si="8"/>
        <v>3000</v>
      </c>
    </row>
    <row r="28" spans="1:14" ht="15.75" thickTop="1" x14ac:dyDescent="0.25"/>
  </sheetData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Tour Pricing</vt:lpstr>
      <vt:lpstr>Indirect Cost</vt:lpstr>
      <vt:lpstr>Restaurant Pricing</vt:lpstr>
      <vt:lpstr>Forecasts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"Tony Haren, Admor Business Solutions"</dc:creator>
  <cp:lastModifiedBy>Tony Haren</cp:lastModifiedBy>
  <cp:lastPrinted>2020-10-25T18:51:48Z</cp:lastPrinted>
  <dcterms:created xsi:type="dcterms:W3CDTF">2020-10-16T14:12:42Z</dcterms:created>
  <dcterms:modified xsi:type="dcterms:W3CDTF">2020-11-10T10:05:48Z</dcterms:modified>
</cp:coreProperties>
</file>